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TSM\2018\úklid\ZD OK\I. část VZ\"/>
    </mc:Choice>
  </mc:AlternateContent>
  <xr:revisionPtr revIDLastSave="0" documentId="10_ncr:8100000_{D92EC419-6B2D-4C35-BA59-39E324AED80B}" xr6:coauthVersionLast="34" xr6:coauthVersionMax="34" xr10:uidLastSave="{00000000-0000-0000-0000-000000000000}"/>
  <bookViews>
    <workbookView xWindow="240" yWindow="45" windowWidth="20115" windowHeight="7995" activeTab="3" xr2:uid="{00000000-000D-0000-FFFF-FFFF00000000}"/>
  </bookViews>
  <sheets>
    <sheet name="rozpis zařízení" sheetId="13" r:id="rId1"/>
    <sheet name="druhy úklidů" sheetId="9" r:id="rId2"/>
    <sheet name="rozpis ploch objektů" sheetId="10" r:id="rId3"/>
    <sheet name="jednotkové ceny úklidů" sheetId="11" r:id="rId4"/>
    <sheet name="jednotkové ceny hyg. prostř." sheetId="12" r:id="rId5"/>
  </sheets>
  <calcPr calcId="162913"/>
</workbook>
</file>

<file path=xl/calcChain.xml><?xml version="1.0" encoding="utf-8"?>
<calcChain xmlns="http://schemas.openxmlformats.org/spreadsheetml/2006/main">
  <c r="C27" i="11" l="1"/>
  <c r="E13" i="12" l="1"/>
  <c r="E12" i="12"/>
  <c r="E11" i="12"/>
  <c r="E10" i="12"/>
  <c r="E9" i="12"/>
  <c r="E8" i="12"/>
  <c r="E7" i="12"/>
  <c r="E14" i="12" l="1"/>
  <c r="E15" i="12" s="1"/>
  <c r="E16" i="12" s="1"/>
  <c r="S27" i="11" l="1"/>
  <c r="P27" i="11"/>
  <c r="M11" i="13"/>
  <c r="N11" i="13" l="1"/>
  <c r="L11" i="13"/>
  <c r="K11" i="13"/>
  <c r="I11" i="13"/>
  <c r="J11" i="13" l="1"/>
  <c r="G11" i="13" l="1"/>
  <c r="F11" i="13" l="1"/>
  <c r="H11" i="13"/>
  <c r="E11" i="13"/>
  <c r="D11" i="13"/>
  <c r="C11" i="13"/>
  <c r="Q27" i="11" l="1"/>
  <c r="N27" i="11"/>
  <c r="O27" i="11" s="1"/>
  <c r="L27" i="11"/>
  <c r="M27" i="11" s="1"/>
  <c r="K27" i="11" l="1"/>
  <c r="I27" i="11" l="1"/>
  <c r="G27" i="11"/>
  <c r="E27" i="11"/>
  <c r="H27" i="11"/>
  <c r="H17" i="11"/>
  <c r="V27" i="11" l="1"/>
  <c r="C35" i="11" s="1"/>
  <c r="F27" i="11"/>
  <c r="D27" i="11"/>
  <c r="B27" i="11"/>
  <c r="M17" i="11"/>
  <c r="F17" i="11"/>
  <c r="D17" i="11"/>
  <c r="B17" i="11"/>
  <c r="C36" i="11" l="1"/>
  <c r="C37" i="11" s="1"/>
</calcChain>
</file>

<file path=xl/sharedStrings.xml><?xml version="1.0" encoding="utf-8"?>
<sst xmlns="http://schemas.openxmlformats.org/spreadsheetml/2006/main" count="409" uniqueCount="219">
  <si>
    <t xml:space="preserve">Podlaha </t>
  </si>
  <si>
    <t>keramická dlažba</t>
  </si>
  <si>
    <t>A</t>
  </si>
  <si>
    <t>B</t>
  </si>
  <si>
    <t>C</t>
  </si>
  <si>
    <t>bez DPH</t>
  </si>
  <si>
    <t>DPH</t>
  </si>
  <si>
    <t>objekt</t>
  </si>
  <si>
    <t>Nabídková cena celkem bez DPH</t>
  </si>
  <si>
    <t>Nabídková cena celkem včetně DPH</t>
  </si>
  <si>
    <t>datum</t>
  </si>
  <si>
    <t>jméno, příjmení a podpis oprávněné osoby</t>
  </si>
  <si>
    <t>tabulka cen za 1 měsíc úklidu ( 30 kalendářních dní)  za požadované množství pro jednotlivé druhy úklidů</t>
  </si>
  <si>
    <t xml:space="preserve"> </t>
  </si>
  <si>
    <t>D</t>
  </si>
  <si>
    <t>pozn. účastník vyplní růžová pole</t>
  </si>
  <si>
    <t>Nám. TGM čp.1, Česká Lípa</t>
  </si>
  <si>
    <t>Nám TGM. čp.2, Česká Lípa</t>
  </si>
  <si>
    <t>Jindřicha z Lipé čp. 127, Česká Lípa</t>
  </si>
  <si>
    <t xml:space="preserve">Druhy úklidů  </t>
  </si>
  <si>
    <t>E</t>
  </si>
  <si>
    <t>G</t>
  </si>
  <si>
    <t>H</t>
  </si>
  <si>
    <t xml:space="preserve">Název objektu </t>
  </si>
  <si>
    <t>lino</t>
  </si>
  <si>
    <t>koberec</t>
  </si>
  <si>
    <t>parkety</t>
  </si>
  <si>
    <t>suterén</t>
  </si>
  <si>
    <t>II. patro</t>
  </si>
  <si>
    <t>přízemí</t>
  </si>
  <si>
    <t>I. patro</t>
  </si>
  <si>
    <t>III. patro</t>
  </si>
  <si>
    <t>podkroví</t>
  </si>
  <si>
    <r>
      <t>tabulka jednotkových cen za 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kompletního úklidu dle jednotlivých druhů (A, B, C, D) </t>
    </r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</si>
  <si>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</si>
  <si>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</si>
  <si>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Celková nabídková cena - objekty úklid 1x denně</t>
  </si>
  <si>
    <t>Moskevská čp.7 a 8, Česká Lípa</t>
  </si>
  <si>
    <t>WC</t>
  </si>
  <si>
    <t>pisoáry</t>
  </si>
  <si>
    <t>sprchy</t>
  </si>
  <si>
    <t>kuchyňky</t>
  </si>
  <si>
    <t>umyvadla</t>
  </si>
  <si>
    <r>
      <t>A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</si>
  <si>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B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</si>
  <si>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C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</si>
  <si>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D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2 </t>
    </r>
  </si>
  <si>
    <t>keramická dlažba/beton</t>
  </si>
  <si>
    <t>Panská, Česká Lípa, stavba na dvoře (pracoviště odboru životního prostředí)</t>
  </si>
  <si>
    <t>Nám.TGM čp, 2, Česká Lípa, stavba vedle garáží (pracoviště odboru správy majetku)</t>
  </si>
  <si>
    <t>parkety/dřevo</t>
  </si>
  <si>
    <t>13,16/48,74</t>
  </si>
  <si>
    <t>6,3/1,78</t>
  </si>
  <si>
    <t xml:space="preserve">název </t>
  </si>
  <si>
    <t>jednotka</t>
  </si>
  <si>
    <t xml:space="preserve">toaletní papír dvouvrstvý perforovaný </t>
  </si>
  <si>
    <t>role</t>
  </si>
  <si>
    <t xml:space="preserve">papírový ručník skládaný jednovrstvý </t>
  </si>
  <si>
    <t>bal./250 ks</t>
  </si>
  <si>
    <t>tekuté mýdlo</t>
  </si>
  <si>
    <t>0,5 l</t>
  </si>
  <si>
    <t>prostředek na mytí nádobí</t>
  </si>
  <si>
    <t>1 l</t>
  </si>
  <si>
    <t xml:space="preserve">osvěžovač vzduchu ve spreji </t>
  </si>
  <si>
    <t>ks/300ml</t>
  </si>
  <si>
    <t xml:space="preserve">vůně na WC </t>
  </si>
  <si>
    <t>ks</t>
  </si>
  <si>
    <t>1/1,4</t>
  </si>
  <si>
    <t>6,92/24,18</t>
  </si>
  <si>
    <t>keramická dlažba, beton</t>
  </si>
  <si>
    <t>5,77/3,13</t>
  </si>
  <si>
    <t>13,71/34,19</t>
  </si>
  <si>
    <t>F</t>
  </si>
  <si>
    <t>tabulka cen  1 rok úklidu požadovaných ploch dle jednotlivých druhů úklidů</t>
  </si>
  <si>
    <t>12 měsíců</t>
  </si>
  <si>
    <t xml:space="preserve">1x pololetně </t>
  </si>
  <si>
    <t>1x měsíčně (poslední pracovní den v měsíci)</t>
  </si>
  <si>
    <t xml:space="preserve">Mytí parapetů mezi okny, ometání pavučin, kompletní čištění povrchu dveří, zárubní a skleněných výplní dveří, mytí radiátorů. V určených skladových prostorech  </t>
  </si>
  <si>
    <t>1x týdně (poslední pracovní den v týdnu)</t>
  </si>
  <si>
    <t>Vlhké setření vnějších ploch nábytku saponátem, nanesení konzervačního prostředku a vyleštění, utírání prachu na hůře dostupných místech nad 150 cm, omytí</t>
  </si>
  <si>
    <t>vypínačů a klik dveří. V určených skladových prostorech zametání a umývání podlahy, odstranění prachu z volně přítupných ploch do 150 cm.</t>
  </si>
  <si>
    <t>1x denně (v pracovní dny)</t>
  </si>
  <si>
    <t>Zametání a umývání podlahy či vysávání koberců dle charakteru ploch, utírání prachu z nábytku do 150 cm,</t>
  </si>
  <si>
    <t>1 x denně (v pracovní dny)</t>
  </si>
  <si>
    <t>omytí vypínačů a klik dveří, kontrola množství hygienických potřeb a jejich doplňování dle potřeby (toaletní papír, tekuté mýdlo, papírové</t>
  </si>
  <si>
    <t xml:space="preserve">Mytí keramických povrchů, mytí parapetů mezi okny, ometání pavučin, kompletní čištění povrchu dveří, zárubní a skleněných výplní dveří, mytí radiátorů.  </t>
  </si>
  <si>
    <t xml:space="preserve">úklid sociálních zařízení </t>
  </si>
  <si>
    <t xml:space="preserve">Zametání a umývání podlahy, omytí dřezu a pracovní desky linky, vyleštění baterií, dřezů vč. odkapávacích ploch, vyprázdnění odpadkových košů vč. </t>
  </si>
  <si>
    <t>Vlhké setření vnějších ploch nábytku saponátem, nanesení konzervačního prostředku a vyleštění, utírání prachu na hůře dostupných místech nad 150 cm.</t>
  </si>
  <si>
    <t xml:space="preserve">úklid chodeb vč. schodiště </t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</si>
  <si>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úklid kuchyněk </t>
    </r>
  </si>
  <si>
    <t>1 x ročně (v dubnu)</t>
  </si>
  <si>
    <t>1 x ročně (v březnu)</t>
  </si>
  <si>
    <t>Čištění lustrů chemickou cestou za použití speciálních chemických přípravků.</t>
  </si>
  <si>
    <t>4,75/3,97</t>
  </si>
  <si>
    <t>2,6/8,39</t>
  </si>
  <si>
    <t>10,7/34,4</t>
  </si>
  <si>
    <t>61,93/2,43</t>
  </si>
  <si>
    <t>parkety/dřevotříska</t>
  </si>
  <si>
    <t>keramická dlažba/kámen</t>
  </si>
  <si>
    <t>lino/vinyl</t>
  </si>
  <si>
    <t>12,96/50,76</t>
  </si>
  <si>
    <t>bal./10 ks</t>
  </si>
  <si>
    <t xml:space="preserve">hygienické sáčky na vložky - bal. </t>
  </si>
  <si>
    <t>čištění křišťálových lustrů s ověsy</t>
  </si>
  <si>
    <t>čištění lustrů se skleněnými baňkami</t>
  </si>
  <si>
    <t>Praní koberců.</t>
  </si>
  <si>
    <t xml:space="preserve">čištění kancelářských židlí </t>
  </si>
  <si>
    <t>1x ročně dle požadavku</t>
  </si>
  <si>
    <t>Mokré čištění čalouněných kanc. židlí za použití speciálních chemických přípravků.</t>
  </si>
  <si>
    <t>1ks</t>
  </si>
  <si>
    <t>1 ks</t>
  </si>
  <si>
    <t>7,41/16,69</t>
  </si>
  <si>
    <t>parkety/OSB desky</t>
  </si>
  <si>
    <t>lino/lamino</t>
  </si>
  <si>
    <t>75,92/2,20</t>
  </si>
  <si>
    <t>parkety/ dřevo</t>
  </si>
  <si>
    <t>80,42/18,69</t>
  </si>
  <si>
    <t>3,03/1,32</t>
  </si>
  <si>
    <t>9,6/32,51</t>
  </si>
  <si>
    <t>85,18/8,62</t>
  </si>
  <si>
    <t>6,84/0,69</t>
  </si>
  <si>
    <t>29,67/112,06</t>
  </si>
  <si>
    <t>CELKEM</t>
  </si>
  <si>
    <t>8,56/0,70</t>
  </si>
  <si>
    <t>1,51/7,23</t>
  </si>
  <si>
    <t>16,61/56,73</t>
  </si>
  <si>
    <t>29,37/117,03</t>
  </si>
  <si>
    <t>124,72/9,39</t>
  </si>
  <si>
    <t>21,05/24,36</t>
  </si>
  <si>
    <t>zametání a umývání podlahy, odstranění prachu z volně přístupných ploch do 150 cm.</t>
  </si>
  <si>
    <t xml:space="preserve">Mytí parapetů mezi okny, ometání pavučin, kompletní čištění povrchu dveří, zárubní a skleněných výplní dveří (vč. vchodových dveří), mytí radiátorů,  </t>
  </si>
  <si>
    <t xml:space="preserve">přeleštění skleněné vitríny s krojem. </t>
  </si>
  <si>
    <t xml:space="preserve">umytí oken, parapetů a galerie starostů </t>
  </si>
  <si>
    <t xml:space="preserve">stran, popř. rozšroubování oken a umytí zevnitř, umytí vnějších i vnitřních parapetů, umytí galerie starostů z vnější a vnitřní strany. </t>
  </si>
  <si>
    <t xml:space="preserve">Umytí oken a parapetů v celém objektu, tj. na chodbách, v kancelářích, zasedacích místnostech, skladech, spisovnách, WC, kuchyňkách. Umytí rámu okna a skla z obou </t>
  </si>
  <si>
    <t xml:space="preserve">vypínačů a klik dveří, přeleštění skleněných výplní vitrín a úředních desek. </t>
  </si>
  <si>
    <t xml:space="preserve">vč. skleněných vitráží u hl. schodiště </t>
  </si>
  <si>
    <r>
      <t xml:space="preserve">vč. zadního schodiště ORMI, </t>
    </r>
    <r>
      <rPr>
        <b/>
        <sz val="11"/>
        <rFont val="Calibri"/>
        <family val="2"/>
        <charset val="238"/>
        <scheme val="minor"/>
      </rPr>
      <t>1x měsíčně</t>
    </r>
    <r>
      <rPr>
        <sz val="11"/>
        <rFont val="Calibri"/>
        <family val="2"/>
        <charset val="238"/>
        <scheme val="minor"/>
      </rPr>
      <t xml:space="preserve"> (úklid D, kámen)</t>
    </r>
  </si>
  <si>
    <r>
      <t xml:space="preserve">vč. zasedačky ORMI + točitých schodů, </t>
    </r>
    <r>
      <rPr>
        <b/>
        <sz val="11"/>
        <rFont val="Calibri"/>
        <family val="2"/>
        <charset val="238"/>
        <scheme val="minor"/>
      </rPr>
      <t>1x měsíčně</t>
    </r>
    <r>
      <rPr>
        <sz val="11"/>
        <rFont val="Calibri"/>
        <family val="2"/>
        <charset val="238"/>
        <scheme val="minor"/>
      </rPr>
      <t xml:space="preserve"> (úklid A+D, parkety a dřevo)</t>
    </r>
  </si>
  <si>
    <r>
      <t xml:space="preserve">vč. spisovny OŽÚ v suterénu, skladu č. 26 a chodby v suterénu, </t>
    </r>
    <r>
      <rPr>
        <b/>
        <sz val="11"/>
        <color theme="1"/>
        <rFont val="Calibri"/>
        <family val="2"/>
        <charset val="238"/>
        <scheme val="minor"/>
      </rPr>
      <t xml:space="preserve">1x měsíčně </t>
    </r>
    <r>
      <rPr>
        <sz val="11"/>
        <color theme="1"/>
        <rFont val="Calibri"/>
        <family val="2"/>
        <charset val="238"/>
        <scheme val="minor"/>
      </rPr>
      <t>(úklid A, lino)</t>
    </r>
  </si>
  <si>
    <r>
      <t xml:space="preserve">vč. skladu ORMI č. 318 a skladu SÚ č. 314, </t>
    </r>
    <r>
      <rPr>
        <b/>
        <sz val="11"/>
        <rFont val="Calibri"/>
        <family val="2"/>
        <charset val="238"/>
        <scheme val="minor"/>
      </rPr>
      <t xml:space="preserve">1x měsíčně </t>
    </r>
    <r>
      <rPr>
        <sz val="11"/>
        <rFont val="Calibri"/>
        <family val="2"/>
        <charset val="238"/>
        <scheme val="minor"/>
      </rPr>
      <t>(úklid A, lino)</t>
    </r>
  </si>
  <si>
    <r>
      <t xml:space="preserve">vč. zadního schodiště, </t>
    </r>
    <r>
      <rPr>
        <b/>
        <sz val="11"/>
        <color theme="1"/>
        <rFont val="Calibri"/>
        <family val="2"/>
        <charset val="238"/>
        <scheme val="minor"/>
      </rPr>
      <t>denní úklid</t>
    </r>
    <r>
      <rPr>
        <sz val="11"/>
        <color theme="1"/>
        <rFont val="Calibri"/>
        <family val="2"/>
        <charset val="238"/>
        <scheme val="minor"/>
      </rPr>
      <t xml:space="preserve"> (úklid C, dřevo)</t>
    </r>
  </si>
  <si>
    <r>
      <t>vč. skladu č. 213 a spisovny č. 212,</t>
    </r>
    <r>
      <rPr>
        <b/>
        <sz val="11"/>
        <color theme="1"/>
        <rFont val="Calibri"/>
        <family val="2"/>
        <charset val="238"/>
        <scheme val="minor"/>
      </rPr>
      <t xml:space="preserve"> 1x měsíčně</t>
    </r>
    <r>
      <rPr>
        <sz val="11"/>
        <color theme="1"/>
        <rFont val="Calibri"/>
        <family val="2"/>
        <charset val="238"/>
        <scheme val="minor"/>
      </rPr>
      <t xml:space="preserve"> (úklid A, dlažba)</t>
    </r>
  </si>
  <si>
    <r>
      <t xml:space="preserve">vč. archivu SÚ v suterénu, </t>
    </r>
    <r>
      <rPr>
        <b/>
        <sz val="11"/>
        <rFont val="Calibri"/>
        <family val="2"/>
        <charset val="238"/>
        <scheme val="minor"/>
      </rPr>
      <t xml:space="preserve">1x měsíčně </t>
    </r>
    <r>
      <rPr>
        <sz val="11"/>
        <rFont val="Calibri"/>
        <family val="2"/>
        <charset val="238"/>
        <scheme val="minor"/>
      </rPr>
      <t>(úklid A, dlažba)</t>
    </r>
  </si>
  <si>
    <r>
      <t xml:space="preserve">vč. skladu č. 59, </t>
    </r>
    <r>
      <rPr>
        <b/>
        <sz val="11"/>
        <rFont val="Calibri"/>
        <family val="2"/>
        <charset val="238"/>
        <scheme val="minor"/>
      </rPr>
      <t>denní úklid</t>
    </r>
    <r>
      <rPr>
        <sz val="11"/>
        <rFont val="Calibri"/>
        <family val="2"/>
        <charset val="238"/>
        <scheme val="minor"/>
      </rPr>
      <t xml:space="preserve"> (úklid A, lino)</t>
    </r>
  </si>
  <si>
    <r>
      <t xml:space="preserve">vč. skladu č. 51, </t>
    </r>
    <r>
      <rPr>
        <b/>
        <sz val="11"/>
        <rFont val="Calibri"/>
        <family val="2"/>
        <charset val="238"/>
        <scheme val="minor"/>
      </rPr>
      <t>1x měsíčně</t>
    </r>
    <r>
      <rPr>
        <sz val="11"/>
        <rFont val="Calibri"/>
        <family val="2"/>
        <charset val="238"/>
        <scheme val="minor"/>
      </rPr>
      <t xml:space="preserve"> (úklid A, lino)</t>
    </r>
  </si>
  <si>
    <r>
      <t xml:space="preserve">vč. spisovny OŽP č. 312,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parkety)</t>
    </r>
  </si>
  <si>
    <r>
      <t xml:space="preserve">vč. spisovna SÚ na chodbě u pokladny,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parkety)</t>
    </r>
  </si>
  <si>
    <r>
      <t xml:space="preserve">vč. spisovny SÚ na dvoře čp. 2,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dlažba)</t>
    </r>
  </si>
  <si>
    <r>
      <t xml:space="preserve">vč. skladu s kopírkou na FO č. 202,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parkety)</t>
    </r>
  </si>
  <si>
    <r>
      <t xml:space="preserve">vč. skladu matriky,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lino)</t>
    </r>
  </si>
  <si>
    <r>
      <t xml:space="preserve">vč. skladu matriky,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OSB desky)</t>
    </r>
  </si>
  <si>
    <r>
      <t>vč. spisovny OŽP u podatelny,</t>
    </r>
    <r>
      <rPr>
        <b/>
        <sz val="11"/>
        <color theme="1"/>
        <rFont val="Calibri"/>
        <family val="2"/>
        <charset val="238"/>
        <scheme val="minor"/>
      </rPr>
      <t xml:space="preserve"> 1x měsíčně</t>
    </r>
    <r>
      <rPr>
        <sz val="11"/>
        <color theme="1"/>
        <rFont val="Calibri"/>
        <family val="2"/>
        <charset val="238"/>
        <scheme val="minor"/>
      </rPr>
      <t xml:space="preserve"> (úklid A, beton)</t>
    </r>
  </si>
  <si>
    <r>
      <t xml:space="preserve">vč. spisovny č. 98 </t>
    </r>
    <r>
      <rPr>
        <b/>
        <sz val="11"/>
        <color theme="1"/>
        <rFont val="Calibri"/>
        <family val="2"/>
        <charset val="238"/>
        <scheme val="minor"/>
      </rPr>
      <t xml:space="preserve">-denní úklid </t>
    </r>
    <r>
      <rPr>
        <sz val="11"/>
        <color theme="1"/>
        <rFont val="Calibri"/>
        <family val="2"/>
        <charset val="238"/>
        <scheme val="minor"/>
      </rPr>
      <t>a  skladu č. 84 -</t>
    </r>
    <r>
      <rPr>
        <b/>
        <sz val="11"/>
        <color theme="1"/>
        <rFont val="Calibri"/>
        <family val="2"/>
        <charset val="238"/>
        <scheme val="minor"/>
      </rPr>
      <t xml:space="preserve"> 1x měsíčně </t>
    </r>
    <r>
      <rPr>
        <sz val="11"/>
        <color theme="1"/>
        <rFont val="Calibri"/>
        <family val="2"/>
        <charset val="238"/>
        <scheme val="minor"/>
      </rPr>
      <t>(úklid A, lino)</t>
    </r>
  </si>
  <si>
    <r>
      <t xml:space="preserve">vč. skladu č. 79, úklid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A, dřevotříska)</t>
    </r>
  </si>
  <si>
    <r>
      <t xml:space="preserve">vč. zasedací místnosti ZM, </t>
    </r>
    <r>
      <rPr>
        <b/>
        <sz val="11"/>
        <color theme="1"/>
        <rFont val="Calibri"/>
        <family val="2"/>
        <charset val="238"/>
        <scheme val="minor"/>
      </rPr>
      <t>úklid dle potřeby</t>
    </r>
    <r>
      <rPr>
        <sz val="11"/>
        <color theme="1"/>
        <rFont val="Calibri"/>
        <family val="2"/>
        <charset val="238"/>
        <scheme val="minor"/>
      </rPr>
      <t xml:space="preserve"> (úklid A,D parkety, dřevo) a technické místnosti u WC muži,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B, dlažba)</t>
    </r>
  </si>
  <si>
    <t>5,03/10,13</t>
  </si>
  <si>
    <t>8,03/21,75</t>
  </si>
  <si>
    <t>4,1/13,43</t>
  </si>
  <si>
    <t>3,4/0,66</t>
  </si>
  <si>
    <t>3,64/13,3</t>
  </si>
  <si>
    <t>2,29/9,32</t>
  </si>
  <si>
    <t>vč. prosklené stěny ve II. patře u kanc. č. 308, skleněných výplní u výtahu na boku budovy, 2x okenní stěny u výtahu II. p, 11 ks hrubého skla nad dveřmi v 1. a 2. patře</t>
  </si>
  <si>
    <r>
      <t>galerie starostů v 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family val="2"/>
        <charset val="238"/>
        <scheme val="minor"/>
      </rPr>
      <t>(celkem 30 ks)</t>
    </r>
  </si>
  <si>
    <t>5,2/1,36</t>
  </si>
  <si>
    <t>11,65/49,41</t>
  </si>
  <si>
    <t>úklid kanceláří, zasedacích místností, skladů, spisoven a dílen</t>
  </si>
  <si>
    <t>výlevka</t>
  </si>
  <si>
    <t xml:space="preserve">předpokládaná spotřeba za 4 roky </t>
  </si>
  <si>
    <r>
      <t>okna vč. parapetů v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</si>
  <si>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Pozn. ve sloupci kanc. židle jsou zahrnuty jednací a otočné židle (křesla)</t>
  </si>
  <si>
    <t>část 1. VZ</t>
  </si>
  <si>
    <t>Příloha č. 4 SoD</t>
  </si>
  <si>
    <t>Příloha č. 1 c) SoD</t>
  </si>
  <si>
    <t>Příloha č. 1 b) SoD</t>
  </si>
  <si>
    <t>Příloha č. 1 a) SoD</t>
  </si>
  <si>
    <t>Příloha č. 2 SoD</t>
  </si>
  <si>
    <t>Rozpis zařízení - přehled zařízení  v objektech</t>
  </si>
  <si>
    <t>křišťálové lustry s ověsy ks</t>
  </si>
  <si>
    <t>lustry se skleněnými baňkami                      ks</t>
  </si>
  <si>
    <t>kanc. židle                        ks</t>
  </si>
  <si>
    <r>
      <t>celkem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</si>
  <si>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Jednotkové ceny hygienických prostředků - část 1.</t>
  </si>
  <si>
    <t xml:space="preserve"> část 1.</t>
  </si>
  <si>
    <t xml:space="preserve">část 1. VZ </t>
  </si>
  <si>
    <t>I</t>
  </si>
  <si>
    <t>závěsná svítidla                           ks</t>
  </si>
  <si>
    <t>Celkem Kč bez DPH/12 měsíců vč. mytí oken, parapetů a galerie starostů, čištění lustrů, svítidel a židlí</t>
  </si>
  <si>
    <t>Celkem Kč bez DPH/1měsíc  bez mytí oken, parapetů a galerie starostů, čištění lustrů, svítidel a židlí</t>
  </si>
  <si>
    <t>nám. T.G.M. čp. 1, Česká Lípa</t>
  </si>
  <si>
    <t>nám. T.G.M. čp. 2, Česká Lípa</t>
  </si>
  <si>
    <t>nám. T.G.M. čp. 2,  Česká Lípa, stavba vedle garáží (pracoviště odboru správy majetku)</t>
  </si>
  <si>
    <t>Moskevská čp. 7 a 8, Česká Lípa</t>
  </si>
  <si>
    <t>Jindřicha z Lipé čp. 127, Česká Lípa</t>
  </si>
  <si>
    <t xml:space="preserve">Rozpis ploch objektů </t>
  </si>
  <si>
    <r>
      <t xml:space="preserve">vč. spol. místnosti a kuchyňky na dvoře, </t>
    </r>
    <r>
      <rPr>
        <b/>
        <sz val="11"/>
        <color theme="1"/>
        <rFont val="Calibri"/>
        <family val="2"/>
        <charset val="238"/>
        <scheme val="minor"/>
      </rPr>
      <t>úklid dle potřeby před a po akci</t>
    </r>
    <r>
      <rPr>
        <sz val="11"/>
        <color theme="1"/>
        <rFont val="Calibri"/>
        <family val="2"/>
        <charset val="238"/>
        <scheme val="minor"/>
      </rPr>
      <t xml:space="preserve"> (úklid A,B,C,D, dlažba)</t>
    </r>
  </si>
  <si>
    <t xml:space="preserve">vč. schodiště ze suterénu do přízemí </t>
  </si>
  <si>
    <t xml:space="preserve">část 1.                              Jednotkové ceny </t>
  </si>
  <si>
    <t>6,08/30,46</t>
  </si>
  <si>
    <t>4,22</t>
  </si>
  <si>
    <t xml:space="preserve">vyprázdnění odpadkových košů vč. výměny PVC pytlů, přesun odpadu na určené místo, leštění skel na </t>
  </si>
  <si>
    <t>přepážkách, kontrolování uzavření oken a zamykání uklizených prostor.</t>
  </si>
  <si>
    <t xml:space="preserve">Umývání podlahových ploch, mytí a dezinfekce  sociálních zařízení (umyvadel, WC, pisoárů, sprch), leštění baterií, zrcadel a skel, odstranění ohmatů, </t>
  </si>
  <si>
    <t>ručníky, osvěžovače vzduchu), vyprázdnění odpadkových košů vč. výměny PVC pytlů, přesun odpadu na určené místo.</t>
  </si>
  <si>
    <t>výměny PVC pytlů, přesun odpadu na určené místo, omytí vypínačů a klik dveří, kontrola množství prostředku na mytí nádobí  a jeho doplňování dle potřeby.</t>
  </si>
  <si>
    <t>Zametání a umývání podlahy či vysávání koberců dle charakteru ploch vč. schodiště, sběr tříděného odpadu a ukládání do vyhrazených nádob.</t>
  </si>
  <si>
    <t>čištění závěsných svítidel</t>
  </si>
  <si>
    <t>1x ročně (v březnu)</t>
  </si>
  <si>
    <t>Čištění mokrou cestou.</t>
  </si>
  <si>
    <r>
      <t xml:space="preserve">Lustry celkem = </t>
    </r>
    <r>
      <rPr>
        <b/>
        <sz val="11"/>
        <color theme="1"/>
        <rFont val="Calibri"/>
        <family val="2"/>
        <charset val="238"/>
        <scheme val="minor"/>
      </rPr>
      <t>5 ks</t>
    </r>
    <r>
      <rPr>
        <sz val="11"/>
        <color theme="1"/>
        <rFont val="Calibri"/>
        <family val="2"/>
        <charset val="238"/>
        <scheme val="minor"/>
      </rPr>
      <t xml:space="preserve"> (2ks čp. 1, II. patro - kanc. starostky, 3ks čp. 1, I. patro, matrika - obř. síň, zasedací místnost, chodba).</t>
    </r>
  </si>
  <si>
    <r>
      <t>Lustry celkem =</t>
    </r>
    <r>
      <rPr>
        <b/>
        <sz val="11"/>
        <color theme="1"/>
        <rFont val="Calibri"/>
        <family val="2"/>
        <charset val="238"/>
        <scheme val="minor"/>
      </rPr>
      <t xml:space="preserve"> 5 ks</t>
    </r>
    <r>
      <rPr>
        <sz val="11"/>
        <color theme="1"/>
        <rFont val="Calibri"/>
        <family val="2"/>
        <charset val="238"/>
        <scheme val="minor"/>
      </rPr>
      <t xml:space="preserve"> (2ks čp. 1, přízemí - kanc. č. 31, 3ks čp. 1, I. patro, matrika - kanc. č. 18/3).</t>
    </r>
  </si>
  <si>
    <r>
      <t xml:space="preserve">Kancelářských židlí celkem cca </t>
    </r>
    <r>
      <rPr>
        <b/>
        <sz val="11"/>
        <color theme="1"/>
        <rFont val="Calibri"/>
        <family val="2"/>
        <charset val="238"/>
        <scheme val="minor"/>
      </rPr>
      <t>645 ks.</t>
    </r>
  </si>
  <si>
    <r>
      <t xml:space="preserve">Svítidel celkem = </t>
    </r>
    <r>
      <rPr>
        <b/>
        <sz val="11"/>
        <color theme="1"/>
        <rFont val="Calibri"/>
        <family val="2"/>
        <charset val="238"/>
        <scheme val="minor"/>
      </rPr>
      <t>16 ks</t>
    </r>
    <r>
      <rPr>
        <sz val="11"/>
        <color theme="1"/>
        <rFont val="Calibri"/>
        <family val="2"/>
        <charset val="238"/>
        <scheme val="minor"/>
      </rPr>
      <t xml:space="preserve"> (podatelna, čp. 1, přízemí).</t>
    </r>
  </si>
  <si>
    <t>cena z 1 ks</t>
  </si>
  <si>
    <t>nabídková cena bez DPH</t>
  </si>
  <si>
    <t>Celkem nabídková cena za část. 3.2 bez DPH</t>
  </si>
  <si>
    <t>Celkem nabídková cena za část 3.2. včetně DPH</t>
  </si>
  <si>
    <r>
      <t xml:space="preserve">Celkem plocha otvoru oken, parapetů a galerie starostů </t>
    </r>
    <r>
      <rPr>
        <b/>
        <sz val="11"/>
        <rFont val="Calibri"/>
        <family val="2"/>
        <charset val="238"/>
        <scheme val="minor"/>
      </rPr>
      <t>919,2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</si>
</sst>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&quot;Kč&quot;;[Red]#,##0.0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0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17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0" xfId="0" applyBorder="1"/>
    <xf numFmtId="0" fontId="1" fillId="5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5" fillId="0" borderId="0" xfId="0" applyFont="1"/>
    <xf numFmtId="0" fontId="0" fillId="0" borderId="20" xfId="0" applyBorder="1"/>
    <xf numFmtId="0" fontId="0" fillId="6" borderId="2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19" xfId="0" applyBorder="1"/>
    <xf numFmtId="0" fontId="0" fillId="9" borderId="21" xfId="0" applyFill="1" applyBorder="1" applyAlignment="1">
      <alignment horizontal="center"/>
    </xf>
    <xf numFmtId="0" fontId="6" fillId="10" borderId="0" xfId="0" applyFont="1" applyFill="1" applyBorder="1" applyAlignment="1">
      <alignment horizontal="center"/>
    </xf>
    <xf numFmtId="0" fontId="1" fillId="0" borderId="0" xfId="0" applyFont="1"/>
    <xf numFmtId="164" fontId="0" fillId="0" borderId="7" xfId="0" applyNumberFormat="1" applyBorder="1"/>
    <xf numFmtId="164" fontId="0" fillId="0" borderId="0" xfId="0" applyNumberFormat="1" applyBorder="1"/>
    <xf numFmtId="164" fontId="1" fillId="9" borderId="7" xfId="0" applyNumberFormat="1" applyFont="1" applyFill="1" applyBorder="1"/>
    <xf numFmtId="164" fontId="0" fillId="0" borderId="7" xfId="0" applyNumberFormat="1" applyFont="1" applyFill="1" applyBorder="1"/>
    <xf numFmtId="0" fontId="4" fillId="0" borderId="0" xfId="0" applyFont="1"/>
    <xf numFmtId="0" fontId="0" fillId="12" borderId="15" xfId="0" applyFill="1" applyBorder="1" applyAlignment="1">
      <alignment horizontal="center"/>
    </xf>
    <xf numFmtId="0" fontId="0" fillId="12" borderId="16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13" borderId="15" xfId="0" applyFill="1" applyBorder="1" applyAlignment="1">
      <alignment horizontal="center"/>
    </xf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5" fillId="10" borderId="7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center"/>
    </xf>
    <xf numFmtId="0" fontId="3" fillId="0" borderId="0" xfId="0" applyFont="1"/>
    <xf numFmtId="0" fontId="3" fillId="0" borderId="23" xfId="0" applyFont="1" applyBorder="1"/>
    <xf numFmtId="0" fontId="3" fillId="0" borderId="0" xfId="0" applyFont="1" applyBorder="1"/>
    <xf numFmtId="0" fontId="16" fillId="0" borderId="0" xfId="0" applyFont="1"/>
    <xf numFmtId="0" fontId="4" fillId="0" borderId="20" xfId="0" applyFont="1" applyBorder="1"/>
    <xf numFmtId="0" fontId="4" fillId="6" borderId="21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1" fillId="0" borderId="7" xfId="0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21" xfId="0" applyFill="1" applyBorder="1" applyAlignment="1">
      <alignment horizontal="center"/>
    </xf>
    <xf numFmtId="0" fontId="0" fillId="0" borderId="22" xfId="0" applyBorder="1"/>
    <xf numFmtId="0" fontId="0" fillId="0" borderId="7" xfId="0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4" fillId="0" borderId="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3" xfId="0" applyBorder="1"/>
    <xf numFmtId="0" fontId="0" fillId="15" borderId="15" xfId="0" applyFill="1" applyBorder="1" applyAlignment="1">
      <alignment horizontal="center"/>
    </xf>
    <xf numFmtId="0" fontId="0" fillId="15" borderId="16" xfId="0" applyFill="1" applyBorder="1" applyAlignment="1">
      <alignment horizontal="center"/>
    </xf>
    <xf numFmtId="0" fontId="0" fillId="15" borderId="17" xfId="0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wrapText="1"/>
    </xf>
    <xf numFmtId="0" fontId="11" fillId="10" borderId="1" xfId="0" applyFont="1" applyFill="1" applyBorder="1" applyAlignment="1">
      <alignment horizontal="center" wrapText="1"/>
    </xf>
    <xf numFmtId="0" fontId="4" fillId="16" borderId="20" xfId="0" applyFont="1" applyFill="1" applyBorder="1" applyAlignment="1">
      <alignment horizontal="center"/>
    </xf>
    <xf numFmtId="0" fontId="8" fillId="0" borderId="16" xfId="0" applyFont="1" applyBorder="1" applyAlignment="1">
      <alignment wrapText="1"/>
    </xf>
    <xf numFmtId="0" fontId="8" fillId="0" borderId="16" xfId="0" applyFont="1" applyBorder="1"/>
    <xf numFmtId="0" fontId="1" fillId="0" borderId="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left"/>
    </xf>
    <xf numFmtId="0" fontId="8" fillId="0" borderId="19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5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16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4" xfId="0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17" borderId="15" xfId="0" applyFill="1" applyBorder="1" applyAlignment="1">
      <alignment horizontal="center"/>
    </xf>
    <xf numFmtId="0" fontId="0" fillId="17" borderId="16" xfId="0" applyFill="1" applyBorder="1" applyAlignment="1">
      <alignment horizontal="center"/>
    </xf>
    <xf numFmtId="0" fontId="0" fillId="17" borderId="17" xfId="0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164" fontId="0" fillId="14" borderId="24" xfId="0" applyNumberFormat="1" applyFill="1" applyBorder="1" applyAlignment="1" applyProtection="1">
      <alignment horizontal="center"/>
      <protection locked="0"/>
    </xf>
    <xf numFmtId="0" fontId="0" fillId="9" borderId="35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16" borderId="21" xfId="0" applyFill="1" applyBorder="1" applyAlignment="1">
      <alignment horizontal="center"/>
    </xf>
    <xf numFmtId="164" fontId="0" fillId="16" borderId="24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7" borderId="35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13" borderId="24" xfId="0" applyFill="1" applyBorder="1" applyAlignment="1">
      <alignment horizontal="center"/>
    </xf>
    <xf numFmtId="0" fontId="0" fillId="17" borderId="24" xfId="0" applyFill="1" applyBorder="1" applyAlignment="1">
      <alignment horizontal="center"/>
    </xf>
    <xf numFmtId="0" fontId="0" fillId="13" borderId="21" xfId="0" applyFill="1" applyBorder="1" applyAlignment="1">
      <alignment horizontal="center"/>
    </xf>
    <xf numFmtId="0" fontId="0" fillId="17" borderId="36" xfId="0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0" fillId="17" borderId="2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wrapText="1"/>
    </xf>
    <xf numFmtId="0" fontId="11" fillId="0" borderId="0" xfId="0" applyFont="1"/>
    <xf numFmtId="164" fontId="3" fillId="0" borderId="7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4" fillId="10" borderId="24" xfId="0" applyNumberFormat="1" applyFont="1" applyFill="1" applyBorder="1" applyAlignment="1">
      <alignment horizontal="center"/>
    </xf>
    <xf numFmtId="0" fontId="4" fillId="3" borderId="24" xfId="0" applyNumberFormat="1" applyFont="1" applyFill="1" applyBorder="1" applyAlignment="1">
      <alignment horizontal="center"/>
    </xf>
    <xf numFmtId="0" fontId="4" fillId="2" borderId="24" xfId="0" applyNumberFormat="1" applyFont="1" applyFill="1" applyBorder="1" applyAlignment="1">
      <alignment horizontal="center"/>
    </xf>
    <xf numFmtId="164" fontId="4" fillId="10" borderId="32" xfId="0" applyNumberFormat="1" applyFont="1" applyFill="1" applyBorder="1" applyAlignment="1">
      <alignment horizontal="center"/>
    </xf>
    <xf numFmtId="164" fontId="4" fillId="0" borderId="24" xfId="0" applyNumberFormat="1" applyFont="1" applyFill="1" applyBorder="1" applyAlignment="1" applyProtection="1">
      <alignment horizontal="center"/>
      <protection locked="0"/>
    </xf>
    <xf numFmtId="0" fontId="0" fillId="13" borderId="24" xfId="0" applyNumberForma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2" fontId="0" fillId="0" borderId="37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4" fontId="0" fillId="6" borderId="24" xfId="0" applyNumberFormat="1" applyFill="1" applyBorder="1" applyAlignment="1">
      <alignment horizontal="center"/>
    </xf>
    <xf numFmtId="164" fontId="0" fillId="8" borderId="24" xfId="0" applyNumberFormat="1" applyFill="1" applyBorder="1" applyAlignment="1" applyProtection="1">
      <alignment horizontal="center"/>
      <protection locked="0"/>
    </xf>
    <xf numFmtId="4" fontId="0" fillId="3" borderId="24" xfId="0" applyNumberFormat="1" applyFill="1" applyBorder="1" applyAlignment="1">
      <alignment horizontal="center"/>
    </xf>
    <xf numFmtId="4" fontId="0" fillId="2" borderId="24" xfId="0" applyNumberFormat="1" applyFill="1" applyBorder="1" applyAlignment="1">
      <alignment horizontal="center"/>
    </xf>
    <xf numFmtId="164" fontId="0" fillId="14" borderId="25" xfId="0" applyNumberFormat="1" applyFill="1" applyBorder="1" applyAlignment="1" applyProtection="1">
      <alignment horizontal="center"/>
      <protection locked="0"/>
    </xf>
    <xf numFmtId="4" fontId="0" fillId="9" borderId="23" xfId="0" applyNumberFormat="1" applyFill="1" applyBorder="1" applyAlignment="1">
      <alignment horizontal="center"/>
    </xf>
    <xf numFmtId="164" fontId="7" fillId="11" borderId="14" xfId="0" applyNumberFormat="1" applyFont="1" applyFill="1" applyBorder="1" applyAlignment="1">
      <alignment horizontal="center"/>
    </xf>
    <xf numFmtId="164" fontId="0" fillId="8" borderId="32" xfId="0" applyNumberFormat="1" applyFill="1" applyBorder="1" applyAlignment="1" applyProtection="1">
      <alignment horizontal="center"/>
      <protection locked="0"/>
    </xf>
    <xf numFmtId="0" fontId="4" fillId="0" borderId="9" xfId="0" applyFont="1" applyBorder="1"/>
    <xf numFmtId="0" fontId="4" fillId="0" borderId="7" xfId="0" applyFont="1" applyFill="1" applyBorder="1" applyAlignment="1">
      <alignment horizontal="center"/>
    </xf>
    <xf numFmtId="4" fontId="1" fillId="5" borderId="14" xfId="0" applyNumberFormat="1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7" borderId="24" xfId="0" applyNumberFormat="1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18" borderId="21" xfId="0" applyFill="1" applyBorder="1" applyAlignment="1">
      <alignment horizontal="center"/>
    </xf>
    <xf numFmtId="0" fontId="0" fillId="18" borderId="24" xfId="0" applyFill="1" applyBorder="1" applyAlignment="1">
      <alignment horizontal="center"/>
    </xf>
    <xf numFmtId="0" fontId="0" fillId="18" borderId="24" xfId="0" applyNumberFormat="1" applyFill="1" applyBorder="1" applyAlignment="1">
      <alignment horizontal="center"/>
    </xf>
    <xf numFmtId="164" fontId="0" fillId="0" borderId="31" xfId="0" applyNumberFormat="1" applyFill="1" applyBorder="1"/>
    <xf numFmtId="164" fontId="0" fillId="19" borderId="7" xfId="0" applyNumberFormat="1" applyFill="1" applyBorder="1"/>
    <xf numFmtId="4" fontId="4" fillId="9" borderId="24" xfId="0" applyNumberFormat="1" applyFont="1" applyFill="1" applyBorder="1" applyAlignment="1">
      <alignment horizontal="center"/>
    </xf>
    <xf numFmtId="4" fontId="4" fillId="16" borderId="34" xfId="0" applyNumberFormat="1" applyFont="1" applyFill="1" applyBorder="1" applyAlignment="1" applyProtection="1">
      <alignment horizontal="center"/>
      <protection locked="0"/>
    </xf>
    <xf numFmtId="164" fontId="3" fillId="0" borderId="7" xfId="0" applyNumberFormat="1" applyFont="1" applyFill="1" applyBorder="1" applyAlignment="1">
      <alignment horizontal="center"/>
    </xf>
    <xf numFmtId="164" fontId="3" fillId="0" borderId="29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4" fontId="4" fillId="6" borderId="2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18" borderId="16" xfId="0" applyFill="1" applyBorder="1" applyAlignment="1">
      <alignment horizontal="center"/>
    </xf>
    <xf numFmtId="0" fontId="1" fillId="0" borderId="16" xfId="0" applyFont="1" applyBorder="1"/>
    <xf numFmtId="0" fontId="20" fillId="7" borderId="7" xfId="0" applyFont="1" applyFill="1" applyBorder="1" applyAlignment="1">
      <alignment horizontal="left" vertical="center" wrapText="1"/>
    </xf>
    <xf numFmtId="0" fontId="9" fillId="7" borderId="40" xfId="0" applyFont="1" applyFill="1" applyBorder="1" applyAlignment="1">
      <alignment horizontal="left" vertical="center" wrapText="1"/>
    </xf>
    <xf numFmtId="0" fontId="21" fillId="0" borderId="12" xfId="0" applyFont="1" applyBorder="1"/>
    <xf numFmtId="0" fontId="21" fillId="0" borderId="3" xfId="0" applyFont="1" applyBorder="1"/>
    <xf numFmtId="0" fontId="21" fillId="0" borderId="4" xfId="0" applyFont="1" applyBorder="1"/>
    <xf numFmtId="0" fontId="22" fillId="0" borderId="0" xfId="0" applyFont="1" applyAlignment="1">
      <alignment wrapText="1"/>
    </xf>
    <xf numFmtId="0" fontId="0" fillId="20" borderId="20" xfId="0" applyFill="1" applyBorder="1"/>
    <xf numFmtId="0" fontId="0" fillId="20" borderId="26" xfId="0" applyFill="1" applyBorder="1"/>
    <xf numFmtId="0" fontId="0" fillId="20" borderId="42" xfId="0" applyFill="1" applyBorder="1" applyAlignment="1">
      <alignment horizontal="left"/>
    </xf>
    <xf numFmtId="0" fontId="0" fillId="0" borderId="37" xfId="0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10" fillId="0" borderId="43" xfId="0" applyFont="1" applyBorder="1" applyAlignment="1">
      <alignment vertical="center"/>
    </xf>
    <xf numFmtId="0" fontId="10" fillId="0" borderId="41" xfId="0" applyFont="1" applyBorder="1" applyAlignment="1">
      <alignment vertical="center"/>
    </xf>
    <xf numFmtId="0" fontId="0" fillId="14" borderId="21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37" xfId="0" applyFill="1" applyBorder="1" applyAlignment="1">
      <alignment horizontal="center"/>
    </xf>
    <xf numFmtId="0" fontId="0" fillId="0" borderId="8" xfId="0" applyBorder="1" applyAlignment="1">
      <alignment horizontal="right"/>
    </xf>
    <xf numFmtId="0" fontId="0" fillId="10" borderId="21" xfId="0" applyFill="1" applyBorder="1"/>
    <xf numFmtId="165" fontId="3" fillId="0" borderId="7" xfId="0" applyNumberFormat="1" applyFont="1" applyBorder="1" applyAlignment="1">
      <alignment horizontal="center"/>
    </xf>
    <xf numFmtId="0" fontId="23" fillId="21" borderId="22" xfId="0" applyFont="1" applyFill="1" applyBorder="1"/>
    <xf numFmtId="164" fontId="0" fillId="14" borderId="32" xfId="0" applyNumberFormat="1" applyFill="1" applyBorder="1" applyAlignment="1" applyProtection="1">
      <alignment horizontal="center"/>
      <protection locked="0"/>
    </xf>
    <xf numFmtId="164" fontId="0" fillId="8" borderId="25" xfId="0" applyNumberFormat="1" applyFill="1" applyBorder="1" applyAlignment="1" applyProtection="1">
      <alignment horizontal="center"/>
      <protection locked="0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9" borderId="15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31" xfId="0" applyBorder="1" applyAlignment="1">
      <alignment wrapText="1"/>
    </xf>
    <xf numFmtId="0" fontId="0" fillId="0" borderId="31" xfId="0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31" xfId="0" applyFont="1" applyBorder="1" applyAlignment="1">
      <alignment wrapText="1"/>
    </xf>
    <xf numFmtId="0" fontId="4" fillId="0" borderId="0" xfId="0" applyFont="1" applyAlignment="1">
      <alignment wrapText="1"/>
    </xf>
    <xf numFmtId="0" fontId="1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0" xfId="0" applyFont="1" applyAlignment="1"/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0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1" fillId="4" borderId="30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0" borderId="44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45" xfId="0" applyFont="1" applyBorder="1" applyAlignment="1">
      <alignment horizontal="left"/>
    </xf>
    <xf numFmtId="0" fontId="6" fillId="0" borderId="46" xfId="0" applyFont="1" applyBorder="1" applyAlignment="1">
      <alignment horizontal="left"/>
    </xf>
    <xf numFmtId="164" fontId="4" fillId="10" borderId="32" xfId="0" applyNumberFormat="1" applyFont="1" applyFill="1" applyBorder="1" applyAlignment="1" applyProtection="1">
      <alignment horizontal="center"/>
      <protection locked="0"/>
    </xf>
    <xf numFmtId="164" fontId="0" fillId="10" borderId="24" xfId="0" applyNumberFormat="1" applyFill="1" applyBorder="1" applyAlignment="1">
      <alignment horizontal="center"/>
    </xf>
    <xf numFmtId="164" fontId="0" fillId="10" borderId="25" xfId="0" applyNumberFormat="1" applyFill="1" applyBorder="1" applyAlignment="1">
      <alignment horizontal="center"/>
    </xf>
    <xf numFmtId="164" fontId="0" fillId="10" borderId="32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2DCDB"/>
      <color rgb="FF66FF66"/>
      <color rgb="FF00FFFF"/>
      <color rgb="FFFF66FF"/>
      <color rgb="FF9999FF"/>
      <color rgb="FFFFFF66"/>
      <color rgb="FFFF5050"/>
      <color rgb="FFFF3300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zoomScaleNormal="100" workbookViewId="0">
      <pane ySplit="4" topLeftCell="A5" activePane="bottomLeft" state="frozen"/>
      <selection pane="bottomLeft" activeCell="I11" sqref="I11"/>
    </sheetView>
  </sheetViews>
  <sheetFormatPr defaultRowHeight="15" x14ac:dyDescent="0.25"/>
  <cols>
    <col min="2" max="2" width="41.28515625" customWidth="1"/>
    <col min="3" max="3" width="14.85546875" customWidth="1"/>
    <col min="4" max="4" width="14.5703125" customWidth="1"/>
    <col min="5" max="5" width="14.7109375" customWidth="1"/>
    <col min="6" max="7" width="15.42578125" customWidth="1"/>
    <col min="8" max="8" width="14.42578125" customWidth="1"/>
    <col min="9" max="9" width="20.5703125" customWidth="1"/>
    <col min="10" max="14" width="13.42578125" customWidth="1"/>
  </cols>
  <sheetData>
    <row r="1" spans="1:19" x14ac:dyDescent="0.25">
      <c r="B1" t="s">
        <v>185</v>
      </c>
    </row>
    <row r="2" spans="1:19" x14ac:dyDescent="0.25">
      <c r="B2" t="s">
        <v>176</v>
      </c>
    </row>
    <row r="3" spans="1:19" ht="18.75" x14ac:dyDescent="0.3">
      <c r="D3" s="129" t="s">
        <v>178</v>
      </c>
    </row>
    <row r="4" spans="1:19" ht="60" customHeight="1" thickBot="1" x14ac:dyDescent="0.3">
      <c r="A4" t="s">
        <v>7</v>
      </c>
      <c r="B4" s="3"/>
      <c r="C4" s="63" t="s">
        <v>38</v>
      </c>
      <c r="D4" s="63" t="s">
        <v>39</v>
      </c>
      <c r="E4" s="63" t="s">
        <v>40</v>
      </c>
      <c r="F4" s="63" t="s">
        <v>42</v>
      </c>
      <c r="G4" s="63" t="s">
        <v>168</v>
      </c>
      <c r="H4" s="63" t="s">
        <v>41</v>
      </c>
      <c r="I4" s="127" t="s">
        <v>170</v>
      </c>
      <c r="J4" s="128" t="s">
        <v>164</v>
      </c>
      <c r="K4" s="128" t="s">
        <v>179</v>
      </c>
      <c r="L4" s="128" t="s">
        <v>180</v>
      </c>
      <c r="M4" s="128" t="s">
        <v>187</v>
      </c>
      <c r="N4" s="128" t="s">
        <v>181</v>
      </c>
    </row>
    <row r="5" spans="1:19" ht="28.5" customHeight="1" x14ac:dyDescent="0.4">
      <c r="A5" s="181" t="s">
        <v>2</v>
      </c>
      <c r="B5" s="180" t="s">
        <v>16</v>
      </c>
      <c r="C5" s="61">
        <v>7</v>
      </c>
      <c r="D5" s="61">
        <v>2</v>
      </c>
      <c r="E5" s="61">
        <v>1</v>
      </c>
      <c r="F5" s="61">
        <v>7</v>
      </c>
      <c r="G5" s="61">
        <v>0</v>
      </c>
      <c r="H5" s="61">
        <v>1</v>
      </c>
      <c r="I5" s="61">
        <v>255.45</v>
      </c>
      <c r="J5" s="61">
        <v>1.07</v>
      </c>
      <c r="K5" s="61">
        <v>5</v>
      </c>
      <c r="L5" s="61">
        <v>5</v>
      </c>
      <c r="M5" s="61">
        <v>16</v>
      </c>
      <c r="N5" s="61">
        <v>161</v>
      </c>
    </row>
    <row r="6" spans="1:19" ht="64.5" customHeight="1" x14ac:dyDescent="0.4">
      <c r="A6" s="182" t="s">
        <v>3</v>
      </c>
      <c r="B6" s="180" t="s">
        <v>17</v>
      </c>
      <c r="C6" s="61">
        <v>17</v>
      </c>
      <c r="D6" s="61">
        <v>9</v>
      </c>
      <c r="E6" s="61">
        <v>1</v>
      </c>
      <c r="F6" s="61">
        <v>14</v>
      </c>
      <c r="G6" s="61">
        <v>0</v>
      </c>
      <c r="H6" s="61">
        <v>5</v>
      </c>
      <c r="I6" s="61">
        <v>217.28</v>
      </c>
      <c r="J6" s="61">
        <v>45.18</v>
      </c>
      <c r="K6" s="61">
        <v>0</v>
      </c>
      <c r="L6" s="61">
        <v>0</v>
      </c>
      <c r="M6" s="61">
        <v>0</v>
      </c>
      <c r="N6" s="61">
        <v>182</v>
      </c>
      <c r="O6" s="201" t="s">
        <v>163</v>
      </c>
      <c r="P6" s="202"/>
      <c r="Q6" s="202"/>
      <c r="R6" s="202"/>
      <c r="S6" s="202"/>
    </row>
    <row r="7" spans="1:19" ht="61.5" customHeight="1" x14ac:dyDescent="0.4">
      <c r="A7" s="182" t="s">
        <v>4</v>
      </c>
      <c r="B7" s="180" t="s">
        <v>49</v>
      </c>
      <c r="C7" s="61">
        <v>2</v>
      </c>
      <c r="D7" s="61">
        <v>0</v>
      </c>
      <c r="E7" s="61">
        <v>1</v>
      </c>
      <c r="F7" s="61">
        <v>2</v>
      </c>
      <c r="G7" s="61">
        <v>1</v>
      </c>
      <c r="H7" s="61">
        <v>1</v>
      </c>
      <c r="I7" s="61">
        <v>8.82</v>
      </c>
      <c r="J7" s="61">
        <v>0</v>
      </c>
      <c r="K7" s="61">
        <v>0</v>
      </c>
      <c r="L7" s="61">
        <v>0</v>
      </c>
      <c r="M7" s="61">
        <v>0</v>
      </c>
      <c r="N7" s="61">
        <v>37</v>
      </c>
    </row>
    <row r="8" spans="1:19" ht="59.25" customHeight="1" x14ac:dyDescent="0.4">
      <c r="A8" s="182" t="s">
        <v>14</v>
      </c>
      <c r="B8" s="180" t="s">
        <v>48</v>
      </c>
      <c r="C8" s="61">
        <v>2</v>
      </c>
      <c r="D8" s="61">
        <v>0</v>
      </c>
      <c r="E8" s="61">
        <v>0</v>
      </c>
      <c r="F8" s="61">
        <v>2</v>
      </c>
      <c r="G8" s="61">
        <v>0</v>
      </c>
      <c r="H8" s="61">
        <v>1</v>
      </c>
      <c r="I8" s="61">
        <v>38.549999999999997</v>
      </c>
      <c r="J8" s="61">
        <v>0</v>
      </c>
      <c r="K8" s="61">
        <v>0</v>
      </c>
      <c r="L8" s="61">
        <v>0</v>
      </c>
      <c r="M8" s="61">
        <v>0</v>
      </c>
      <c r="N8" s="61">
        <v>38</v>
      </c>
    </row>
    <row r="9" spans="1:19" ht="33" customHeight="1" x14ac:dyDescent="0.4">
      <c r="A9" s="182" t="s">
        <v>20</v>
      </c>
      <c r="B9" s="180" t="s">
        <v>37</v>
      </c>
      <c r="C9" s="61">
        <v>8</v>
      </c>
      <c r="D9" s="61">
        <v>2</v>
      </c>
      <c r="E9" s="61">
        <v>2</v>
      </c>
      <c r="F9" s="61">
        <v>7</v>
      </c>
      <c r="G9" s="61">
        <v>1</v>
      </c>
      <c r="H9" s="61">
        <v>3</v>
      </c>
      <c r="I9" s="61">
        <v>148.74</v>
      </c>
      <c r="J9" s="61">
        <v>0</v>
      </c>
      <c r="K9" s="61">
        <v>0</v>
      </c>
      <c r="L9" s="61">
        <v>0</v>
      </c>
      <c r="M9" s="61">
        <v>0</v>
      </c>
      <c r="N9" s="61">
        <v>153</v>
      </c>
      <c r="O9" t="s">
        <v>137</v>
      </c>
    </row>
    <row r="10" spans="1:19" ht="48" customHeight="1" thickBot="1" x14ac:dyDescent="0.45">
      <c r="A10" s="183" t="s">
        <v>72</v>
      </c>
      <c r="B10" s="180" t="s">
        <v>18</v>
      </c>
      <c r="C10" s="61">
        <v>5</v>
      </c>
      <c r="D10" s="61">
        <v>0</v>
      </c>
      <c r="E10" s="61">
        <v>0</v>
      </c>
      <c r="F10" s="101">
        <v>7</v>
      </c>
      <c r="G10" s="101">
        <v>0</v>
      </c>
      <c r="H10" s="61">
        <v>2</v>
      </c>
      <c r="I10" s="101">
        <v>204.47</v>
      </c>
      <c r="J10" s="61">
        <v>0</v>
      </c>
      <c r="K10" s="61">
        <v>0</v>
      </c>
      <c r="L10" s="61">
        <v>0</v>
      </c>
      <c r="M10" s="61">
        <v>0</v>
      </c>
      <c r="N10" s="61">
        <v>74</v>
      </c>
    </row>
    <row r="11" spans="1:19" ht="18.75" x14ac:dyDescent="0.25">
      <c r="B11" s="179" t="s">
        <v>123</v>
      </c>
      <c r="C11" s="63">
        <f t="shared" ref="C11:H11" si="0">SUM(C5:C10)</f>
        <v>41</v>
      </c>
      <c r="D11" s="63">
        <f t="shared" si="0"/>
        <v>13</v>
      </c>
      <c r="E11" s="63">
        <f t="shared" si="0"/>
        <v>5</v>
      </c>
      <c r="F11" s="63">
        <f t="shared" si="0"/>
        <v>39</v>
      </c>
      <c r="G11" s="63">
        <f>SUM(G5:G10)</f>
        <v>2</v>
      </c>
      <c r="H11" s="63">
        <f t="shared" si="0"/>
        <v>13</v>
      </c>
      <c r="I11" s="63">
        <f t="shared" ref="I11:N11" si="1">SUM(I5:I10)</f>
        <v>873.31000000000006</v>
      </c>
      <c r="J11" s="63">
        <f t="shared" si="1"/>
        <v>46.25</v>
      </c>
      <c r="K11" s="63">
        <f t="shared" si="1"/>
        <v>5</v>
      </c>
      <c r="L11" s="63">
        <f t="shared" si="1"/>
        <v>5</v>
      </c>
      <c r="M11" s="63">
        <f t="shared" si="1"/>
        <v>16</v>
      </c>
      <c r="N11" s="63">
        <f t="shared" si="1"/>
        <v>645</v>
      </c>
    </row>
    <row r="14" spans="1:19" x14ac:dyDescent="0.25">
      <c r="B14" s="203" t="s">
        <v>171</v>
      </c>
      <c r="C14" s="204"/>
      <c r="D14" s="204"/>
      <c r="E14" s="204"/>
    </row>
  </sheetData>
  <mergeCells count="2">
    <mergeCell ref="O6:S6"/>
    <mergeCell ref="B14:E14"/>
  </mergeCells>
  <pageMargins left="0.7" right="0.7" top="0.78740157499999996" bottom="0.78740157499999996" header="0.3" footer="0.3"/>
  <pageSetup paperSize="9" scale="52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3"/>
  <sheetViews>
    <sheetView topLeftCell="A55" zoomScaleNormal="100" workbookViewId="0">
      <selection activeCell="C62" sqref="C62"/>
    </sheetView>
  </sheetViews>
  <sheetFormatPr defaultRowHeight="15" x14ac:dyDescent="0.25"/>
  <cols>
    <col min="3" max="3" width="148.42578125" customWidth="1"/>
  </cols>
  <sheetData>
    <row r="1" spans="1:3" x14ac:dyDescent="0.25">
      <c r="A1" t="s">
        <v>172</v>
      </c>
    </row>
    <row r="2" spans="1:3" ht="15.75" thickBot="1" x14ac:dyDescent="0.3">
      <c r="A2" t="s">
        <v>175</v>
      </c>
    </row>
    <row r="3" spans="1:3" ht="15.75" thickBot="1" x14ac:dyDescent="0.3">
      <c r="A3" s="214" t="s">
        <v>19</v>
      </c>
      <c r="B3" s="215"/>
      <c r="C3" s="216"/>
    </row>
    <row r="4" spans="1:3" ht="15.75" thickBot="1" x14ac:dyDescent="0.3">
      <c r="A4" s="85"/>
      <c r="B4" s="84"/>
      <c r="C4" s="86"/>
    </row>
    <row r="5" spans="1:3" ht="20.100000000000001" customHeight="1" x14ac:dyDescent="0.25">
      <c r="A5" s="217" t="s">
        <v>2</v>
      </c>
      <c r="B5" s="219"/>
      <c r="C5" s="90" t="s">
        <v>167</v>
      </c>
    </row>
    <row r="6" spans="1:3" ht="20.100000000000001" customHeight="1" x14ac:dyDescent="0.25">
      <c r="A6" s="217"/>
      <c r="B6" s="220"/>
      <c r="C6" s="6"/>
    </row>
    <row r="7" spans="1:3" ht="20.100000000000001" customHeight="1" x14ac:dyDescent="0.25">
      <c r="A7" s="217"/>
      <c r="B7" s="220"/>
      <c r="C7" s="83" t="s">
        <v>81</v>
      </c>
    </row>
    <row r="8" spans="1:3" ht="16.5" customHeight="1" x14ac:dyDescent="0.25">
      <c r="A8" s="217"/>
      <c r="B8" s="220"/>
      <c r="C8" s="6" t="s">
        <v>82</v>
      </c>
    </row>
    <row r="9" spans="1:3" ht="16.5" customHeight="1" x14ac:dyDescent="0.25">
      <c r="A9" s="217"/>
      <c r="B9" s="220"/>
      <c r="C9" s="6" t="s">
        <v>201</v>
      </c>
    </row>
    <row r="10" spans="1:3" ht="16.5" customHeight="1" x14ac:dyDescent="0.25">
      <c r="A10" s="217"/>
      <c r="B10" s="220"/>
      <c r="C10" s="6" t="s">
        <v>202</v>
      </c>
    </row>
    <row r="11" spans="1:3" ht="16.5" customHeight="1" x14ac:dyDescent="0.25">
      <c r="A11" s="217"/>
      <c r="B11" s="220"/>
      <c r="C11" s="6"/>
    </row>
    <row r="12" spans="1:3" ht="16.5" customHeight="1" x14ac:dyDescent="0.25">
      <c r="A12" s="217"/>
      <c r="B12" s="220"/>
      <c r="C12" s="83" t="s">
        <v>78</v>
      </c>
    </row>
    <row r="13" spans="1:3" ht="16.5" customHeight="1" x14ac:dyDescent="0.25">
      <c r="A13" s="217"/>
      <c r="B13" s="220"/>
      <c r="C13" s="6" t="s">
        <v>79</v>
      </c>
    </row>
    <row r="14" spans="1:3" ht="16.5" customHeight="1" x14ac:dyDescent="0.25">
      <c r="A14" s="217"/>
      <c r="B14" s="220"/>
      <c r="C14" s="6" t="s">
        <v>80</v>
      </c>
    </row>
    <row r="15" spans="1:3" ht="16.5" customHeight="1" x14ac:dyDescent="0.25">
      <c r="A15" s="217"/>
      <c r="B15" s="220"/>
      <c r="C15" s="6"/>
    </row>
    <row r="16" spans="1:3" ht="16.5" customHeight="1" x14ac:dyDescent="0.25">
      <c r="A16" s="217"/>
      <c r="B16" s="220"/>
      <c r="C16" s="83" t="s">
        <v>76</v>
      </c>
    </row>
    <row r="17" spans="1:5" ht="16.5" customHeight="1" x14ac:dyDescent="0.25">
      <c r="A17" s="217"/>
      <c r="B17" s="220"/>
      <c r="C17" s="6" t="s">
        <v>77</v>
      </c>
    </row>
    <row r="18" spans="1:5" ht="16.5" customHeight="1" x14ac:dyDescent="0.25">
      <c r="A18" s="217"/>
      <c r="B18" s="220"/>
      <c r="C18" s="6" t="s">
        <v>130</v>
      </c>
    </row>
    <row r="19" spans="1:5" ht="16.5" customHeight="1" x14ac:dyDescent="0.25">
      <c r="A19" s="217"/>
      <c r="B19" s="220"/>
      <c r="C19" s="6"/>
    </row>
    <row r="20" spans="1:5" ht="21.75" customHeight="1" x14ac:dyDescent="0.25">
      <c r="A20" s="217"/>
      <c r="B20" s="220"/>
      <c r="C20" s="82" t="s">
        <v>75</v>
      </c>
      <c r="E20" t="s">
        <v>13</v>
      </c>
    </row>
    <row r="21" spans="1:5" ht="20.100000000000001" customHeight="1" thickBot="1" x14ac:dyDescent="0.3">
      <c r="A21" s="218"/>
      <c r="B21" s="221"/>
      <c r="C21" s="7" t="s">
        <v>106</v>
      </c>
    </row>
    <row r="22" spans="1:5" ht="20.100000000000001" customHeight="1" x14ac:dyDescent="0.25">
      <c r="A22" s="205" t="s">
        <v>3</v>
      </c>
      <c r="B22" s="222"/>
      <c r="C22" s="90" t="s">
        <v>86</v>
      </c>
    </row>
    <row r="23" spans="1:5" ht="20.100000000000001" customHeight="1" x14ac:dyDescent="0.25">
      <c r="A23" s="209"/>
      <c r="B23" s="223"/>
      <c r="C23" s="6"/>
    </row>
    <row r="24" spans="1:5" ht="20.100000000000001" customHeight="1" x14ac:dyDescent="0.25">
      <c r="A24" s="209"/>
      <c r="B24" s="223"/>
      <c r="C24" s="83" t="s">
        <v>83</v>
      </c>
    </row>
    <row r="25" spans="1:5" ht="20.100000000000001" customHeight="1" x14ac:dyDescent="0.25">
      <c r="A25" s="209"/>
      <c r="B25" s="223"/>
      <c r="C25" s="6" t="s">
        <v>203</v>
      </c>
    </row>
    <row r="26" spans="1:5" ht="20.100000000000001" customHeight="1" x14ac:dyDescent="0.25">
      <c r="A26" s="209"/>
      <c r="B26" s="223"/>
      <c r="C26" s="6" t="s">
        <v>84</v>
      </c>
    </row>
    <row r="27" spans="1:5" ht="20.100000000000001" customHeight="1" x14ac:dyDescent="0.25">
      <c r="A27" s="209"/>
      <c r="B27" s="223"/>
      <c r="C27" s="6" t="s">
        <v>204</v>
      </c>
    </row>
    <row r="28" spans="1:5" ht="20.100000000000001" customHeight="1" x14ac:dyDescent="0.25">
      <c r="A28" s="209"/>
      <c r="B28" s="223"/>
      <c r="C28" s="6"/>
    </row>
    <row r="29" spans="1:5" ht="20.100000000000001" customHeight="1" x14ac:dyDescent="0.25">
      <c r="A29" s="209"/>
      <c r="B29" s="223"/>
      <c r="C29" s="83" t="s">
        <v>76</v>
      </c>
    </row>
    <row r="30" spans="1:5" ht="20.100000000000001" customHeight="1" thickBot="1" x14ac:dyDescent="0.3">
      <c r="A30" s="209"/>
      <c r="B30" s="223"/>
      <c r="C30" s="6" t="s">
        <v>85</v>
      </c>
    </row>
    <row r="31" spans="1:5" ht="20.100000000000001" customHeight="1" x14ac:dyDescent="0.25">
      <c r="A31" s="205" t="s">
        <v>4</v>
      </c>
      <c r="B31" s="224"/>
      <c r="C31" s="5" t="s">
        <v>90</v>
      </c>
    </row>
    <row r="32" spans="1:5" ht="20.100000000000001" customHeight="1" x14ac:dyDescent="0.25">
      <c r="A32" s="209"/>
      <c r="B32" s="225"/>
      <c r="C32" s="6"/>
    </row>
    <row r="33" spans="1:3" ht="20.100000000000001" customHeight="1" x14ac:dyDescent="0.25">
      <c r="A33" s="209"/>
      <c r="B33" s="225"/>
      <c r="C33" s="83" t="s">
        <v>81</v>
      </c>
    </row>
    <row r="34" spans="1:3" ht="20.100000000000001" customHeight="1" x14ac:dyDescent="0.25">
      <c r="A34" s="209"/>
      <c r="B34" s="225"/>
      <c r="C34" s="6" t="s">
        <v>87</v>
      </c>
    </row>
    <row r="35" spans="1:3" ht="20.100000000000001" customHeight="1" x14ac:dyDescent="0.25">
      <c r="A35" s="209"/>
      <c r="B35" s="225"/>
      <c r="C35" s="6" t="s">
        <v>205</v>
      </c>
    </row>
    <row r="36" spans="1:3" ht="20.100000000000001" customHeight="1" x14ac:dyDescent="0.25">
      <c r="A36" s="209"/>
      <c r="B36" s="225"/>
      <c r="C36" s="6"/>
    </row>
    <row r="37" spans="1:3" ht="20.100000000000001" customHeight="1" x14ac:dyDescent="0.25">
      <c r="A37" s="209"/>
      <c r="B37" s="225"/>
      <c r="C37" s="83" t="s">
        <v>78</v>
      </c>
    </row>
    <row r="38" spans="1:3" ht="20.100000000000001" customHeight="1" x14ac:dyDescent="0.25">
      <c r="A38" s="209"/>
      <c r="B38" s="225"/>
      <c r="C38" s="6" t="s">
        <v>88</v>
      </c>
    </row>
    <row r="39" spans="1:3" ht="20.100000000000001" customHeight="1" x14ac:dyDescent="0.25">
      <c r="A39" s="209"/>
      <c r="B39" s="225"/>
      <c r="C39" s="6"/>
    </row>
    <row r="40" spans="1:3" ht="20.100000000000001" customHeight="1" x14ac:dyDescent="0.25">
      <c r="A40" s="209"/>
      <c r="B40" s="225"/>
      <c r="C40" s="83" t="s">
        <v>76</v>
      </c>
    </row>
    <row r="41" spans="1:3" ht="20.100000000000001" customHeight="1" thickBot="1" x14ac:dyDescent="0.3">
      <c r="A41" s="209"/>
      <c r="B41" s="225"/>
      <c r="C41" s="6" t="s">
        <v>85</v>
      </c>
    </row>
    <row r="42" spans="1:3" ht="20.100000000000001" customHeight="1" x14ac:dyDescent="0.25">
      <c r="A42" s="205" t="s">
        <v>14</v>
      </c>
      <c r="B42" s="211"/>
      <c r="C42" s="88" t="s">
        <v>89</v>
      </c>
    </row>
    <row r="43" spans="1:3" ht="20.100000000000001" customHeight="1" x14ac:dyDescent="0.25">
      <c r="A43" s="209"/>
      <c r="B43" s="212"/>
      <c r="C43" s="89"/>
    </row>
    <row r="44" spans="1:3" ht="20.100000000000001" customHeight="1" x14ac:dyDescent="0.25">
      <c r="A44" s="209"/>
      <c r="B44" s="212"/>
      <c r="C44" s="87" t="s">
        <v>83</v>
      </c>
    </row>
    <row r="45" spans="1:3" ht="20.100000000000001" customHeight="1" x14ac:dyDescent="0.25">
      <c r="A45" s="209"/>
      <c r="B45" s="212"/>
      <c r="C45" s="20" t="s">
        <v>206</v>
      </c>
    </row>
    <row r="46" spans="1:3" ht="20.100000000000001" customHeight="1" x14ac:dyDescent="0.25">
      <c r="A46" s="209"/>
      <c r="B46" s="212"/>
      <c r="C46" s="20"/>
    </row>
    <row r="47" spans="1:3" ht="20.100000000000001" customHeight="1" x14ac:dyDescent="0.25">
      <c r="A47" s="209"/>
      <c r="B47" s="212"/>
      <c r="C47" s="87" t="s">
        <v>78</v>
      </c>
    </row>
    <row r="48" spans="1:3" ht="20.100000000000001" customHeight="1" x14ac:dyDescent="0.25">
      <c r="A48" s="209"/>
      <c r="B48" s="212"/>
      <c r="C48" s="20" t="s">
        <v>79</v>
      </c>
    </row>
    <row r="49" spans="1:3" ht="20.100000000000001" customHeight="1" x14ac:dyDescent="0.25">
      <c r="A49" s="209"/>
      <c r="B49" s="212"/>
      <c r="C49" s="20" t="s">
        <v>136</v>
      </c>
    </row>
    <row r="50" spans="1:3" ht="20.100000000000001" customHeight="1" x14ac:dyDescent="0.25">
      <c r="A50" s="209"/>
      <c r="B50" s="212"/>
      <c r="C50" s="20"/>
    </row>
    <row r="51" spans="1:3" ht="20.100000000000001" customHeight="1" x14ac:dyDescent="0.25">
      <c r="A51" s="209"/>
      <c r="B51" s="212"/>
      <c r="C51" s="87" t="s">
        <v>76</v>
      </c>
    </row>
    <row r="52" spans="1:3" ht="20.100000000000001" customHeight="1" x14ac:dyDescent="0.25">
      <c r="A52" s="209"/>
      <c r="B52" s="212"/>
      <c r="C52" s="20" t="s">
        <v>131</v>
      </c>
    </row>
    <row r="53" spans="1:3" ht="20.100000000000001" customHeight="1" x14ac:dyDescent="0.25">
      <c r="A53" s="209"/>
      <c r="B53" s="212"/>
      <c r="C53" s="20" t="s">
        <v>132</v>
      </c>
    </row>
    <row r="54" spans="1:3" ht="20.100000000000001" customHeight="1" x14ac:dyDescent="0.25">
      <c r="A54" s="209"/>
      <c r="B54" s="212"/>
      <c r="C54" s="20"/>
    </row>
    <row r="55" spans="1:3" ht="20.100000000000001" customHeight="1" x14ac:dyDescent="0.25">
      <c r="A55" s="209"/>
      <c r="B55" s="212"/>
      <c r="C55" s="87" t="s">
        <v>75</v>
      </c>
    </row>
    <row r="56" spans="1:3" ht="20.100000000000001" customHeight="1" thickBot="1" x14ac:dyDescent="0.3">
      <c r="A56" s="210"/>
      <c r="B56" s="213"/>
      <c r="C56" s="4" t="s">
        <v>106</v>
      </c>
    </row>
    <row r="57" spans="1:3" ht="20.100000000000001" customHeight="1" x14ac:dyDescent="0.25">
      <c r="A57" s="205" t="s">
        <v>20</v>
      </c>
      <c r="B57" s="75"/>
      <c r="C57" s="88" t="s">
        <v>133</v>
      </c>
    </row>
    <row r="58" spans="1:3" ht="20.100000000000001" customHeight="1" x14ac:dyDescent="0.25">
      <c r="A58" s="206"/>
      <c r="B58" s="76"/>
      <c r="C58" s="89"/>
    </row>
    <row r="59" spans="1:3" ht="20.100000000000001" customHeight="1" x14ac:dyDescent="0.25">
      <c r="A59" s="206"/>
      <c r="B59" s="76"/>
      <c r="C59" s="87" t="s">
        <v>91</v>
      </c>
    </row>
    <row r="60" spans="1:3" ht="20.100000000000001" customHeight="1" x14ac:dyDescent="0.25">
      <c r="A60" s="206"/>
      <c r="B60" s="76"/>
      <c r="C60" s="20" t="s">
        <v>135</v>
      </c>
    </row>
    <row r="61" spans="1:3" ht="20.100000000000001" customHeight="1" x14ac:dyDescent="0.25">
      <c r="A61" s="206"/>
      <c r="B61" s="76"/>
      <c r="C61" s="20" t="s">
        <v>134</v>
      </c>
    </row>
    <row r="62" spans="1:3" ht="20.100000000000001" customHeight="1" thickBot="1" x14ac:dyDescent="0.3">
      <c r="A62" s="207"/>
      <c r="B62" s="77"/>
      <c r="C62" s="156" t="s">
        <v>218</v>
      </c>
    </row>
    <row r="63" spans="1:3" ht="20.100000000000001" customHeight="1" x14ac:dyDescent="0.25">
      <c r="A63" s="208" t="s">
        <v>72</v>
      </c>
      <c r="B63" s="29"/>
      <c r="C63" s="90" t="s">
        <v>104</v>
      </c>
    </row>
    <row r="64" spans="1:3" ht="20.100000000000001" customHeight="1" x14ac:dyDescent="0.25">
      <c r="A64" s="206"/>
      <c r="B64" s="30"/>
      <c r="C64" s="6"/>
    </row>
    <row r="65" spans="1:3" ht="20.100000000000001" customHeight="1" x14ac:dyDescent="0.25">
      <c r="A65" s="206"/>
      <c r="B65" s="30"/>
      <c r="C65" s="83" t="s">
        <v>92</v>
      </c>
    </row>
    <row r="66" spans="1:3" ht="20.100000000000001" customHeight="1" x14ac:dyDescent="0.25">
      <c r="A66" s="206"/>
      <c r="B66" s="30"/>
      <c r="C66" s="93" t="s">
        <v>93</v>
      </c>
    </row>
    <row r="67" spans="1:3" ht="20.100000000000001" customHeight="1" thickBot="1" x14ac:dyDescent="0.3">
      <c r="A67" s="207"/>
      <c r="B67" s="31"/>
      <c r="C67" s="4" t="s">
        <v>210</v>
      </c>
    </row>
    <row r="68" spans="1:3" ht="20.100000000000001" customHeight="1" x14ac:dyDescent="0.25">
      <c r="A68" s="104"/>
      <c r="B68" s="32"/>
      <c r="C68" s="90" t="s">
        <v>105</v>
      </c>
    </row>
    <row r="69" spans="1:3" ht="20.100000000000001" customHeight="1" x14ac:dyDescent="0.25">
      <c r="A69" s="102"/>
      <c r="B69" s="33"/>
      <c r="C69" s="6"/>
    </row>
    <row r="70" spans="1:3" ht="20.100000000000001" customHeight="1" x14ac:dyDescent="0.25">
      <c r="A70" s="110" t="s">
        <v>21</v>
      </c>
      <c r="B70" s="33"/>
      <c r="C70" s="83" t="s">
        <v>92</v>
      </c>
    </row>
    <row r="71" spans="1:3" ht="20.100000000000001" customHeight="1" x14ac:dyDescent="0.25">
      <c r="A71" s="102"/>
      <c r="B71" s="33"/>
      <c r="C71" s="93" t="s">
        <v>93</v>
      </c>
    </row>
    <row r="72" spans="1:3" ht="20.100000000000001" customHeight="1" thickBot="1" x14ac:dyDescent="0.3">
      <c r="A72" s="103"/>
      <c r="B72" s="34"/>
      <c r="C72" s="4" t="s">
        <v>211</v>
      </c>
    </row>
    <row r="73" spans="1:3" ht="20.100000000000001" customHeight="1" x14ac:dyDescent="0.25">
      <c r="A73" s="175"/>
      <c r="B73" s="177"/>
      <c r="C73" s="178" t="s">
        <v>207</v>
      </c>
    </row>
    <row r="74" spans="1:3" ht="20.100000000000001" customHeight="1" x14ac:dyDescent="0.25">
      <c r="A74" s="175"/>
      <c r="B74" s="177"/>
      <c r="C74" s="6"/>
    </row>
    <row r="75" spans="1:3" ht="20.100000000000001" customHeight="1" x14ac:dyDescent="0.25">
      <c r="A75" s="176" t="s">
        <v>22</v>
      </c>
      <c r="B75" s="177"/>
      <c r="C75" s="6" t="s">
        <v>208</v>
      </c>
    </row>
    <row r="76" spans="1:3" ht="20.100000000000001" customHeight="1" x14ac:dyDescent="0.25">
      <c r="A76" s="175"/>
      <c r="B76" s="177"/>
      <c r="C76" s="6" t="s">
        <v>209</v>
      </c>
    </row>
    <row r="77" spans="1:3" ht="20.100000000000001" customHeight="1" thickBot="1" x14ac:dyDescent="0.3">
      <c r="A77" s="175"/>
      <c r="B77" s="177"/>
      <c r="C77" s="6" t="s">
        <v>213</v>
      </c>
    </row>
    <row r="78" spans="1:3" ht="20.100000000000001" customHeight="1" x14ac:dyDescent="0.25">
      <c r="A78" s="104"/>
      <c r="B78" s="107"/>
      <c r="C78" s="90" t="s">
        <v>107</v>
      </c>
    </row>
    <row r="79" spans="1:3" ht="20.100000000000001" customHeight="1" x14ac:dyDescent="0.25">
      <c r="A79" s="105"/>
      <c r="B79" s="108"/>
      <c r="C79" s="6"/>
    </row>
    <row r="80" spans="1:3" ht="20.100000000000001" customHeight="1" x14ac:dyDescent="0.25">
      <c r="A80" s="110" t="s">
        <v>186</v>
      </c>
      <c r="B80" s="108"/>
      <c r="C80" s="6" t="s">
        <v>108</v>
      </c>
    </row>
    <row r="81" spans="1:3" ht="20.100000000000001" customHeight="1" x14ac:dyDescent="0.25">
      <c r="A81" s="105"/>
      <c r="B81" s="108"/>
      <c r="C81" s="6" t="s">
        <v>109</v>
      </c>
    </row>
    <row r="82" spans="1:3" ht="20.100000000000001" customHeight="1" thickBot="1" x14ac:dyDescent="0.3">
      <c r="A82" s="106"/>
      <c r="B82" s="109"/>
      <c r="C82" s="4" t="s">
        <v>212</v>
      </c>
    </row>
    <row r="83" spans="1:3" s="62" customFormat="1" ht="20.100000000000001" customHeight="1" x14ac:dyDescent="0.25">
      <c r="A83" s="91"/>
      <c r="B83" s="92"/>
    </row>
  </sheetData>
  <mergeCells count="11">
    <mergeCell ref="A57:A62"/>
    <mergeCell ref="A63:A67"/>
    <mergeCell ref="A42:A56"/>
    <mergeCell ref="B42:B56"/>
    <mergeCell ref="A3:C3"/>
    <mergeCell ref="A5:A21"/>
    <mergeCell ref="B5:B21"/>
    <mergeCell ref="A22:A30"/>
    <mergeCell ref="B22:B30"/>
    <mergeCell ref="A31:A41"/>
    <mergeCell ref="B31:B41"/>
  </mergeCells>
  <pageMargins left="0.7" right="0.7" top="0.78740157499999996" bottom="0.78740157499999996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1"/>
  <sheetViews>
    <sheetView zoomScaleNormal="100" workbookViewId="0">
      <selection activeCell="I18" sqref="I18"/>
    </sheetView>
  </sheetViews>
  <sheetFormatPr defaultRowHeight="15" x14ac:dyDescent="0.25"/>
  <cols>
    <col min="1" max="1" width="25.28515625" customWidth="1"/>
    <col min="2" max="2" width="14.85546875" customWidth="1"/>
    <col min="3" max="3" width="29.42578125" customWidth="1"/>
    <col min="4" max="4" width="28.7109375" customWidth="1"/>
    <col min="5" max="5" width="29.28515625" customWidth="1"/>
    <col min="6" max="6" width="29.85546875" customWidth="1"/>
    <col min="7" max="7" width="26.85546875" customWidth="1"/>
  </cols>
  <sheetData>
    <row r="1" spans="1:12" x14ac:dyDescent="0.25">
      <c r="A1" t="s">
        <v>172</v>
      </c>
    </row>
    <row r="2" spans="1:12" ht="15.75" thickBot="1" x14ac:dyDescent="0.3">
      <c r="A2" t="s">
        <v>174</v>
      </c>
    </row>
    <row r="3" spans="1:12" ht="39.75" customHeight="1" thickBot="1" x14ac:dyDescent="0.35">
      <c r="A3" s="245" t="s">
        <v>195</v>
      </c>
      <c r="B3" s="246"/>
      <c r="C3" s="246"/>
      <c r="D3" s="246"/>
      <c r="E3" s="246"/>
      <c r="F3" s="246"/>
      <c r="G3" s="246"/>
    </row>
    <row r="4" spans="1:12" ht="42.75" customHeight="1" thickTop="1" thickBot="1" x14ac:dyDescent="0.35">
      <c r="A4" s="79" t="s">
        <v>23</v>
      </c>
      <c r="B4" s="80"/>
      <c r="C4" s="37" t="s">
        <v>43</v>
      </c>
      <c r="D4" s="38" t="s">
        <v>44</v>
      </c>
      <c r="E4" s="39" t="s">
        <v>45</v>
      </c>
      <c r="F4" s="40" t="s">
        <v>46</v>
      </c>
      <c r="G4" s="78" t="s">
        <v>0</v>
      </c>
    </row>
    <row r="5" spans="1:12" ht="15" customHeight="1" thickTop="1" x14ac:dyDescent="0.25">
      <c r="A5" s="240" t="s">
        <v>190</v>
      </c>
      <c r="B5" s="235" t="s">
        <v>27</v>
      </c>
      <c r="C5" s="36"/>
      <c r="D5" s="36"/>
      <c r="E5" s="36"/>
      <c r="F5" s="36"/>
      <c r="G5" s="36" t="s">
        <v>24</v>
      </c>
    </row>
    <row r="6" spans="1:12" ht="15" customHeight="1" x14ac:dyDescent="0.25">
      <c r="A6" s="243"/>
      <c r="B6" s="236"/>
      <c r="C6" s="1"/>
      <c r="D6" s="1"/>
      <c r="E6" s="1"/>
      <c r="F6" s="1"/>
      <c r="G6" s="1" t="s">
        <v>25</v>
      </c>
    </row>
    <row r="7" spans="1:12" ht="15" customHeight="1" x14ac:dyDescent="0.25">
      <c r="A7" s="243"/>
      <c r="B7" s="236"/>
      <c r="C7" s="1"/>
      <c r="D7" s="1"/>
      <c r="E7" s="1"/>
      <c r="F7" s="1"/>
      <c r="G7" s="1" t="s">
        <v>1</v>
      </c>
    </row>
    <row r="8" spans="1:12" ht="15" customHeight="1" thickBot="1" x14ac:dyDescent="0.3">
      <c r="A8" s="243"/>
      <c r="B8" s="237"/>
      <c r="C8" s="35"/>
      <c r="D8" s="35"/>
      <c r="E8" s="35"/>
      <c r="F8" s="35"/>
      <c r="G8" s="35" t="s">
        <v>26</v>
      </c>
    </row>
    <row r="9" spans="1:12" ht="15" customHeight="1" x14ac:dyDescent="0.25">
      <c r="A9" s="243"/>
      <c r="B9" s="235" t="s">
        <v>29</v>
      </c>
      <c r="C9" s="36">
        <v>66.02</v>
      </c>
      <c r="D9" s="36"/>
      <c r="E9" s="36"/>
      <c r="F9" s="36"/>
      <c r="G9" s="2" t="s">
        <v>100</v>
      </c>
    </row>
    <row r="10" spans="1:12" ht="15" customHeight="1" x14ac:dyDescent="0.25">
      <c r="A10" s="243"/>
      <c r="B10" s="236"/>
      <c r="C10" s="1">
        <v>17.45</v>
      </c>
      <c r="D10" s="1"/>
      <c r="E10" s="1"/>
      <c r="F10" s="1">
        <v>2.17</v>
      </c>
      <c r="G10" s="1" t="s">
        <v>25</v>
      </c>
    </row>
    <row r="11" spans="1:12" ht="30" customHeight="1" x14ac:dyDescent="0.25">
      <c r="A11" s="243"/>
      <c r="B11" s="236"/>
      <c r="C11" s="1">
        <v>32.99</v>
      </c>
      <c r="D11" s="1" t="s">
        <v>101</v>
      </c>
      <c r="E11" s="1"/>
      <c r="F11" s="1">
        <v>53.84</v>
      </c>
      <c r="G11" s="1" t="s">
        <v>47</v>
      </c>
      <c r="H11" s="226" t="s">
        <v>153</v>
      </c>
      <c r="I11" s="202"/>
      <c r="J11" s="202"/>
      <c r="K11" s="202"/>
      <c r="L11" s="202"/>
    </row>
    <row r="12" spans="1:12" ht="32.25" customHeight="1" thickBot="1" x14ac:dyDescent="0.3">
      <c r="A12" s="243"/>
      <c r="B12" s="237"/>
      <c r="C12" s="35">
        <v>3.46</v>
      </c>
      <c r="D12" s="35"/>
      <c r="E12" s="35"/>
      <c r="F12" s="35"/>
      <c r="G12" s="35" t="s">
        <v>113</v>
      </c>
      <c r="H12" s="226" t="s">
        <v>152</v>
      </c>
      <c r="I12" s="202"/>
      <c r="J12" s="202"/>
      <c r="K12" s="202"/>
    </row>
    <row r="13" spans="1:12" ht="15" customHeight="1" x14ac:dyDescent="0.25">
      <c r="A13" s="243"/>
      <c r="B13" s="235" t="s">
        <v>30</v>
      </c>
      <c r="C13" s="36" t="s">
        <v>115</v>
      </c>
      <c r="D13" s="36"/>
      <c r="E13" s="36"/>
      <c r="F13" s="36">
        <v>11.44</v>
      </c>
      <c r="G13" s="36" t="s">
        <v>114</v>
      </c>
      <c r="H13" t="s">
        <v>151</v>
      </c>
    </row>
    <row r="14" spans="1:12" ht="15" customHeight="1" x14ac:dyDescent="0.25">
      <c r="A14" s="243"/>
      <c r="B14" s="236"/>
      <c r="C14" s="1">
        <v>46</v>
      </c>
      <c r="D14" s="1"/>
      <c r="E14" s="1"/>
      <c r="F14" s="1"/>
      <c r="G14" s="1" t="s">
        <v>25</v>
      </c>
    </row>
    <row r="15" spans="1:12" ht="15" customHeight="1" x14ac:dyDescent="0.25">
      <c r="A15" s="243"/>
      <c r="B15" s="236"/>
      <c r="C15" s="1">
        <v>88.98</v>
      </c>
      <c r="D15" s="1" t="s">
        <v>112</v>
      </c>
      <c r="E15" s="1"/>
      <c r="F15" s="1" t="s">
        <v>120</v>
      </c>
      <c r="G15" s="1" t="s">
        <v>99</v>
      </c>
    </row>
    <row r="16" spans="1:12" ht="15" customHeight="1" thickBot="1" x14ac:dyDescent="0.3">
      <c r="A16" s="243"/>
      <c r="B16" s="237"/>
      <c r="C16" s="35"/>
      <c r="D16" s="35"/>
      <c r="E16" s="35"/>
      <c r="F16" s="35"/>
      <c r="G16" s="35" t="s">
        <v>26</v>
      </c>
    </row>
    <row r="17" spans="1:11" ht="15" customHeight="1" x14ac:dyDescent="0.25">
      <c r="A17" s="243"/>
      <c r="B17" s="235" t="s">
        <v>28</v>
      </c>
      <c r="C17" s="36">
        <v>51.54</v>
      </c>
      <c r="D17" s="36"/>
      <c r="E17" s="36"/>
      <c r="F17" s="36">
        <v>16.774999999999999</v>
      </c>
      <c r="G17" s="36" t="s">
        <v>24</v>
      </c>
    </row>
    <row r="18" spans="1:11" ht="15" customHeight="1" x14ac:dyDescent="0.25">
      <c r="A18" s="243"/>
      <c r="B18" s="236"/>
      <c r="C18" s="1">
        <v>134.57</v>
      </c>
      <c r="D18" s="1"/>
      <c r="E18" s="1" t="s">
        <v>118</v>
      </c>
      <c r="F18" s="1"/>
      <c r="G18" s="1" t="s">
        <v>25</v>
      </c>
      <c r="H18" s="50"/>
      <c r="I18" s="50"/>
      <c r="J18" s="50"/>
    </row>
    <row r="19" spans="1:11" ht="15" customHeight="1" x14ac:dyDescent="0.25">
      <c r="A19" s="243"/>
      <c r="B19" s="236"/>
      <c r="C19" s="1"/>
      <c r="D19" s="1" t="s">
        <v>119</v>
      </c>
      <c r="E19" s="1"/>
      <c r="F19" s="1" t="s">
        <v>117</v>
      </c>
      <c r="G19" s="1" t="s">
        <v>99</v>
      </c>
    </row>
    <row r="20" spans="1:11" ht="15" customHeight="1" thickBot="1" x14ac:dyDescent="0.3">
      <c r="A20" s="244"/>
      <c r="B20" s="237"/>
      <c r="C20" s="35">
        <v>45.73</v>
      </c>
      <c r="D20" s="35"/>
      <c r="E20" s="35"/>
      <c r="F20" s="35">
        <v>5.18</v>
      </c>
      <c r="G20" s="35" t="s">
        <v>116</v>
      </c>
    </row>
    <row r="21" spans="1:11" ht="15" customHeight="1" thickBot="1" x14ac:dyDescent="0.3">
      <c r="A21" s="240" t="s">
        <v>191</v>
      </c>
      <c r="B21" s="232" t="s">
        <v>27</v>
      </c>
      <c r="C21" s="36"/>
      <c r="D21" s="36"/>
      <c r="E21" s="36"/>
      <c r="F21" s="36"/>
      <c r="G21" s="36" t="s">
        <v>24</v>
      </c>
    </row>
    <row r="22" spans="1:11" ht="15" customHeight="1" thickBot="1" x14ac:dyDescent="0.3">
      <c r="A22" s="243"/>
      <c r="B22" s="232"/>
      <c r="C22" s="1"/>
      <c r="D22" s="1"/>
      <c r="E22" s="1"/>
      <c r="F22" s="1"/>
      <c r="G22" s="1" t="s">
        <v>25</v>
      </c>
    </row>
    <row r="23" spans="1:11" ht="15" customHeight="1" thickBot="1" x14ac:dyDescent="0.3">
      <c r="A23" s="243"/>
      <c r="B23" s="232"/>
      <c r="C23" s="1"/>
      <c r="D23" s="1"/>
      <c r="E23" s="1"/>
      <c r="F23" s="1"/>
      <c r="G23" s="1" t="s">
        <v>1</v>
      </c>
    </row>
    <row r="24" spans="1:11" ht="17.25" customHeight="1" thickBot="1" x14ac:dyDescent="0.3">
      <c r="A24" s="243"/>
      <c r="B24" s="232"/>
      <c r="C24" s="35"/>
      <c r="D24" s="35"/>
      <c r="E24" s="35"/>
      <c r="F24" s="35"/>
      <c r="G24" s="35" t="s">
        <v>26</v>
      </c>
    </row>
    <row r="25" spans="1:11" ht="15.75" thickBot="1" x14ac:dyDescent="0.3">
      <c r="A25" s="243"/>
      <c r="B25" s="232" t="s">
        <v>29</v>
      </c>
      <c r="C25" s="36"/>
      <c r="D25" s="36"/>
      <c r="E25" s="36"/>
      <c r="F25" s="36"/>
      <c r="G25" s="2" t="s">
        <v>24</v>
      </c>
    </row>
    <row r="26" spans="1:11" ht="48.75" customHeight="1" thickBot="1" x14ac:dyDescent="0.3">
      <c r="A26" s="243"/>
      <c r="B26" s="232"/>
      <c r="C26" s="1"/>
      <c r="D26" s="1"/>
      <c r="E26" s="1"/>
      <c r="F26" s="1"/>
      <c r="G26" s="1" t="s">
        <v>25</v>
      </c>
      <c r="H26" s="226" t="s">
        <v>196</v>
      </c>
      <c r="I26" s="202"/>
      <c r="J26" s="202"/>
      <c r="K26" s="202"/>
    </row>
    <row r="27" spans="1:11" ht="15.75" thickBot="1" x14ac:dyDescent="0.3">
      <c r="A27" s="243"/>
      <c r="B27" s="232"/>
      <c r="C27" s="1">
        <v>126.27</v>
      </c>
      <c r="D27" s="1" t="s">
        <v>199</v>
      </c>
      <c r="E27" s="1" t="s">
        <v>129</v>
      </c>
      <c r="F27" s="1" t="s">
        <v>128</v>
      </c>
      <c r="G27" s="1" t="s">
        <v>1</v>
      </c>
    </row>
    <row r="28" spans="1:11" ht="15.75" thickBot="1" x14ac:dyDescent="0.3">
      <c r="A28" s="243"/>
      <c r="B28" s="232"/>
      <c r="C28" s="35"/>
      <c r="D28" s="35"/>
      <c r="E28" s="35"/>
      <c r="F28" s="35"/>
      <c r="G28" s="35" t="s">
        <v>26</v>
      </c>
    </row>
    <row r="29" spans="1:11" ht="15.75" thickBot="1" x14ac:dyDescent="0.3">
      <c r="A29" s="243"/>
      <c r="B29" s="232" t="s">
        <v>30</v>
      </c>
      <c r="C29" s="36"/>
      <c r="D29" s="36"/>
      <c r="E29" s="36"/>
      <c r="F29" s="36"/>
      <c r="G29" s="36" t="s">
        <v>24</v>
      </c>
    </row>
    <row r="30" spans="1:11" ht="35.25" customHeight="1" thickBot="1" x14ac:dyDescent="0.3">
      <c r="A30" s="243"/>
      <c r="B30" s="232"/>
      <c r="C30" s="1"/>
      <c r="D30" s="1"/>
      <c r="E30" s="1"/>
      <c r="F30" s="1"/>
      <c r="G30" s="1" t="s">
        <v>25</v>
      </c>
      <c r="H30" s="227" t="s">
        <v>150</v>
      </c>
      <c r="I30" s="229"/>
      <c r="J30" s="229"/>
      <c r="K30" s="229"/>
    </row>
    <row r="31" spans="1:11" ht="31.5" customHeight="1" thickBot="1" x14ac:dyDescent="0.3">
      <c r="A31" s="243"/>
      <c r="B31" s="232"/>
      <c r="C31" s="1">
        <v>41.92</v>
      </c>
      <c r="D31" s="1" t="s">
        <v>122</v>
      </c>
      <c r="E31" s="1" t="s">
        <v>121</v>
      </c>
      <c r="F31" s="1">
        <v>172.51</v>
      </c>
      <c r="G31" s="1" t="s">
        <v>1</v>
      </c>
      <c r="H31" s="227" t="s">
        <v>149</v>
      </c>
      <c r="I31" s="229"/>
      <c r="J31" s="229"/>
      <c r="K31" s="229"/>
    </row>
    <row r="32" spans="1:11" ht="31.5" customHeight="1" thickBot="1" x14ac:dyDescent="0.3">
      <c r="A32" s="243"/>
      <c r="B32" s="232"/>
      <c r="C32" s="35">
        <v>239.88</v>
      </c>
      <c r="D32" s="35"/>
      <c r="E32" s="35"/>
      <c r="F32" s="35">
        <v>12.86</v>
      </c>
      <c r="G32" s="35" t="s">
        <v>50</v>
      </c>
      <c r="H32" s="226" t="s">
        <v>148</v>
      </c>
      <c r="I32" s="202"/>
      <c r="J32" s="202"/>
      <c r="K32" s="202"/>
    </row>
    <row r="33" spans="1:11" ht="15.75" thickBot="1" x14ac:dyDescent="0.3">
      <c r="A33" s="243"/>
      <c r="B33" s="232" t="s">
        <v>28</v>
      </c>
      <c r="C33" s="36"/>
      <c r="D33" s="36"/>
      <c r="E33" s="36"/>
      <c r="F33" s="36"/>
      <c r="G33" s="36" t="s">
        <v>24</v>
      </c>
    </row>
    <row r="34" spans="1:11" ht="15.75" thickBot="1" x14ac:dyDescent="0.3">
      <c r="A34" s="243"/>
      <c r="B34" s="233"/>
      <c r="C34" s="1">
        <v>40.22</v>
      </c>
      <c r="D34" s="1"/>
      <c r="E34" s="1"/>
      <c r="F34" s="1"/>
      <c r="G34" s="1" t="s">
        <v>25</v>
      </c>
    </row>
    <row r="35" spans="1:11" ht="15.75" thickBot="1" x14ac:dyDescent="0.3">
      <c r="A35" s="243"/>
      <c r="B35" s="233"/>
      <c r="C35" s="1"/>
      <c r="D35" s="1" t="s">
        <v>127</v>
      </c>
      <c r="E35" s="1" t="s">
        <v>124</v>
      </c>
      <c r="F35" s="1">
        <v>145.1</v>
      </c>
      <c r="G35" s="1" t="s">
        <v>1</v>
      </c>
    </row>
    <row r="36" spans="1:11" ht="33" customHeight="1" thickBot="1" x14ac:dyDescent="0.3">
      <c r="A36" s="243"/>
      <c r="B36" s="233"/>
      <c r="C36" s="42">
        <v>133.38999999999999</v>
      </c>
      <c r="D36" s="42"/>
      <c r="E36" s="42"/>
      <c r="F36" s="42">
        <v>28.15</v>
      </c>
      <c r="G36" s="42" t="s">
        <v>50</v>
      </c>
      <c r="H36" s="226" t="s">
        <v>147</v>
      </c>
      <c r="I36" s="202"/>
      <c r="J36" s="202"/>
      <c r="K36" s="202"/>
    </row>
    <row r="37" spans="1:11" ht="15.75" thickBot="1" x14ac:dyDescent="0.3">
      <c r="A37" s="243"/>
      <c r="B37" s="232" t="s">
        <v>31</v>
      </c>
      <c r="C37" s="36"/>
      <c r="D37" s="36"/>
      <c r="E37" s="36"/>
      <c r="F37" s="36"/>
      <c r="G37" s="36" t="s">
        <v>24</v>
      </c>
    </row>
    <row r="38" spans="1:11" ht="15.75" thickBot="1" x14ac:dyDescent="0.3">
      <c r="A38" s="243"/>
      <c r="B38" s="233"/>
      <c r="C38" s="1"/>
      <c r="D38" s="1"/>
      <c r="E38" s="1"/>
      <c r="F38" s="1"/>
      <c r="G38" s="1" t="s">
        <v>25</v>
      </c>
    </row>
    <row r="39" spans="1:11" ht="65.25" customHeight="1" thickBot="1" x14ac:dyDescent="0.3">
      <c r="A39" s="243"/>
      <c r="B39" s="233"/>
      <c r="C39" s="64" t="s">
        <v>200</v>
      </c>
      <c r="D39" s="1" t="s">
        <v>126</v>
      </c>
      <c r="E39" s="1" t="s">
        <v>125</v>
      </c>
      <c r="F39" s="1">
        <v>23.38</v>
      </c>
      <c r="G39" s="1" t="s">
        <v>1</v>
      </c>
      <c r="H39" s="227" t="s">
        <v>156</v>
      </c>
      <c r="I39" s="229"/>
      <c r="J39" s="229"/>
      <c r="K39" s="229"/>
    </row>
    <row r="40" spans="1:11" ht="15.75" thickBot="1" x14ac:dyDescent="0.3">
      <c r="A40" s="244"/>
      <c r="B40" s="233"/>
      <c r="C40" s="35">
        <v>186.16</v>
      </c>
      <c r="D40" s="35"/>
      <c r="E40" s="35"/>
      <c r="F40" s="35">
        <v>21.25</v>
      </c>
      <c r="G40" s="35" t="s">
        <v>50</v>
      </c>
    </row>
    <row r="41" spans="1:11" ht="15" customHeight="1" x14ac:dyDescent="0.25">
      <c r="A41" s="240" t="s">
        <v>192</v>
      </c>
      <c r="B41" s="236" t="s">
        <v>29</v>
      </c>
      <c r="C41" s="2"/>
      <c r="D41" s="2"/>
      <c r="E41" s="2"/>
      <c r="F41" s="2"/>
      <c r="G41" s="2" t="s">
        <v>24</v>
      </c>
    </row>
    <row r="42" spans="1:11" ht="15" customHeight="1" x14ac:dyDescent="0.25">
      <c r="A42" s="241"/>
      <c r="B42" s="236"/>
      <c r="C42" s="1"/>
      <c r="D42" s="1"/>
      <c r="E42" s="1"/>
      <c r="F42" s="1"/>
      <c r="G42" s="1" t="s">
        <v>25</v>
      </c>
    </row>
    <row r="43" spans="1:11" ht="15" customHeight="1" x14ac:dyDescent="0.25">
      <c r="A43" s="241"/>
      <c r="B43" s="236"/>
      <c r="C43" s="1"/>
      <c r="D43" s="42" t="s">
        <v>157</v>
      </c>
      <c r="E43" s="1"/>
      <c r="F43" s="1">
        <v>6.3</v>
      </c>
      <c r="G43" s="1" t="s">
        <v>1</v>
      </c>
    </row>
    <row r="44" spans="1:11" ht="15.75" customHeight="1" thickBot="1" x14ac:dyDescent="0.3">
      <c r="A44" s="241"/>
      <c r="B44" s="237"/>
      <c r="C44" s="35">
        <v>41.56</v>
      </c>
      <c r="D44" s="65"/>
      <c r="E44" s="35"/>
      <c r="F44" s="35"/>
      <c r="G44" s="35" t="s">
        <v>26</v>
      </c>
    </row>
    <row r="45" spans="1:11" ht="15" customHeight="1" x14ac:dyDescent="0.25">
      <c r="A45" s="241"/>
      <c r="B45" s="235" t="s">
        <v>30</v>
      </c>
      <c r="C45" s="36">
        <v>22.53</v>
      </c>
      <c r="D45" s="36"/>
      <c r="E45" s="36"/>
      <c r="F45" s="36"/>
      <c r="G45" s="36" t="s">
        <v>24</v>
      </c>
    </row>
    <row r="46" spans="1:11" ht="15" customHeight="1" x14ac:dyDescent="0.25">
      <c r="A46" s="241"/>
      <c r="B46" s="236"/>
      <c r="C46" s="1"/>
      <c r="D46" s="1"/>
      <c r="E46" s="1"/>
      <c r="F46" s="1"/>
      <c r="G46" s="1" t="s">
        <v>25</v>
      </c>
    </row>
    <row r="47" spans="1:11" ht="15" customHeight="1" x14ac:dyDescent="0.25">
      <c r="A47" s="241"/>
      <c r="B47" s="236"/>
      <c r="C47" s="1"/>
      <c r="D47" s="64" t="s">
        <v>159</v>
      </c>
      <c r="E47" s="1" t="s">
        <v>158</v>
      </c>
      <c r="F47" s="1">
        <v>22.03</v>
      </c>
      <c r="G47" s="1" t="s">
        <v>1</v>
      </c>
    </row>
    <row r="48" spans="1:11" ht="15.75" customHeight="1" thickBot="1" x14ac:dyDescent="0.3">
      <c r="A48" s="242"/>
      <c r="B48" s="237"/>
      <c r="C48" s="35">
        <v>34.36</v>
      </c>
      <c r="D48" s="35"/>
      <c r="E48" s="35"/>
      <c r="F48" s="35"/>
      <c r="G48" s="35" t="s">
        <v>26</v>
      </c>
    </row>
    <row r="49" spans="1:11" x14ac:dyDescent="0.25">
      <c r="A49" s="240" t="s">
        <v>48</v>
      </c>
      <c r="B49" s="235" t="s">
        <v>29</v>
      </c>
      <c r="C49" s="36">
        <v>37.520000000000003</v>
      </c>
      <c r="D49" s="36"/>
      <c r="E49" s="36"/>
      <c r="F49" s="36"/>
      <c r="G49" s="36" t="s">
        <v>24</v>
      </c>
      <c r="H49" s="28" t="s">
        <v>146</v>
      </c>
    </row>
    <row r="50" spans="1:11" x14ac:dyDescent="0.25">
      <c r="A50" s="241"/>
      <c r="B50" s="238"/>
      <c r="C50" s="1">
        <v>40.270000000000003</v>
      </c>
      <c r="D50" s="1"/>
      <c r="E50" s="1"/>
      <c r="F50" s="1"/>
      <c r="G50" s="1" t="s">
        <v>25</v>
      </c>
    </row>
    <row r="51" spans="1:11" x14ac:dyDescent="0.25">
      <c r="A51" s="241"/>
      <c r="B51" s="238"/>
      <c r="C51" s="1"/>
      <c r="D51" s="1" t="s">
        <v>162</v>
      </c>
      <c r="E51" s="1"/>
      <c r="F51" s="1">
        <v>36.340000000000003</v>
      </c>
      <c r="G51" s="1" t="s">
        <v>1</v>
      </c>
    </row>
    <row r="52" spans="1:11" ht="15.75" thickBot="1" x14ac:dyDescent="0.3">
      <c r="A52" s="241"/>
      <c r="B52" s="239"/>
      <c r="C52" s="35"/>
      <c r="D52" s="35"/>
      <c r="E52" s="35"/>
      <c r="F52" s="35"/>
      <c r="G52" s="42" t="s">
        <v>26</v>
      </c>
    </row>
    <row r="53" spans="1:11" x14ac:dyDescent="0.25">
      <c r="A53" s="241"/>
      <c r="B53" s="235" t="s">
        <v>30</v>
      </c>
      <c r="C53" s="36">
        <v>56.44</v>
      </c>
      <c r="D53" s="36"/>
      <c r="E53" s="36" t="s">
        <v>160</v>
      </c>
      <c r="F53" s="36">
        <v>32.049999999999997</v>
      </c>
      <c r="G53" s="36" t="s">
        <v>24</v>
      </c>
      <c r="H53" s="28" t="s">
        <v>145</v>
      </c>
    </row>
    <row r="54" spans="1:11" x14ac:dyDescent="0.25">
      <c r="A54" s="241"/>
      <c r="B54" s="238"/>
      <c r="C54" s="1"/>
      <c r="D54" s="1"/>
      <c r="E54" s="1"/>
      <c r="F54" s="1"/>
      <c r="G54" s="1" t="s">
        <v>25</v>
      </c>
    </row>
    <row r="55" spans="1:11" x14ac:dyDescent="0.25">
      <c r="A55" s="241"/>
      <c r="B55" s="238"/>
      <c r="C55" s="1"/>
      <c r="D55" s="1" t="s">
        <v>161</v>
      </c>
      <c r="E55" s="1"/>
      <c r="F55" s="1"/>
      <c r="G55" s="1" t="s">
        <v>1</v>
      </c>
    </row>
    <row r="56" spans="1:11" ht="15.75" thickBot="1" x14ac:dyDescent="0.3">
      <c r="A56" s="242"/>
      <c r="B56" s="239"/>
      <c r="C56" s="35"/>
      <c r="D56" s="35"/>
      <c r="E56" s="35"/>
      <c r="F56" s="35"/>
      <c r="G56" s="42" t="s">
        <v>26</v>
      </c>
    </row>
    <row r="57" spans="1:11" x14ac:dyDescent="0.25">
      <c r="A57" s="240" t="s">
        <v>193</v>
      </c>
      <c r="B57" s="235" t="s">
        <v>27</v>
      </c>
      <c r="C57" s="36"/>
      <c r="D57" s="36"/>
      <c r="E57" s="36"/>
      <c r="F57" s="36"/>
      <c r="G57" s="36" t="s">
        <v>24</v>
      </c>
    </row>
    <row r="58" spans="1:11" x14ac:dyDescent="0.25">
      <c r="A58" s="243"/>
      <c r="B58" s="236"/>
      <c r="C58" s="1"/>
      <c r="D58" s="1"/>
      <c r="E58" s="1"/>
      <c r="F58" s="1"/>
      <c r="G58" s="1" t="s">
        <v>25</v>
      </c>
    </row>
    <row r="59" spans="1:11" ht="36.75" customHeight="1" x14ac:dyDescent="0.25">
      <c r="A59" s="243"/>
      <c r="B59" s="236"/>
      <c r="C59" s="1">
        <v>69.38</v>
      </c>
      <c r="D59" s="1"/>
      <c r="E59" s="1"/>
      <c r="F59" s="1"/>
      <c r="G59" s="1" t="s">
        <v>1</v>
      </c>
      <c r="H59" s="230" t="s">
        <v>144</v>
      </c>
      <c r="I59" s="231"/>
      <c r="J59" s="231"/>
      <c r="K59" s="231"/>
    </row>
    <row r="60" spans="1:11" ht="15.75" thickBot="1" x14ac:dyDescent="0.3">
      <c r="A60" s="243"/>
      <c r="B60" s="237"/>
      <c r="C60" s="35"/>
      <c r="D60" s="35"/>
      <c r="E60" s="35"/>
      <c r="F60" s="35"/>
      <c r="G60" s="35" t="s">
        <v>26</v>
      </c>
    </row>
    <row r="61" spans="1:11" x14ac:dyDescent="0.25">
      <c r="A61" s="243"/>
      <c r="B61" s="235" t="s">
        <v>29</v>
      </c>
      <c r="C61" s="36"/>
      <c r="D61" s="36"/>
      <c r="E61" s="36"/>
      <c r="F61" s="36"/>
      <c r="G61" s="2" t="s">
        <v>24</v>
      </c>
    </row>
    <row r="62" spans="1:11" x14ac:dyDescent="0.25">
      <c r="A62" s="243"/>
      <c r="B62" s="236"/>
      <c r="C62" s="1"/>
      <c r="D62" s="1"/>
      <c r="E62" s="1"/>
      <c r="F62" s="1"/>
      <c r="G62" s="1" t="s">
        <v>25</v>
      </c>
    </row>
    <row r="63" spans="1:11" ht="45" customHeight="1" x14ac:dyDescent="0.25">
      <c r="A63" s="243"/>
      <c r="B63" s="236"/>
      <c r="C63" s="1"/>
      <c r="D63" s="1"/>
      <c r="E63" s="1"/>
      <c r="F63" s="1">
        <v>32.47</v>
      </c>
      <c r="G63" s="1" t="s">
        <v>1</v>
      </c>
      <c r="H63" s="230" t="s">
        <v>197</v>
      </c>
      <c r="I63" s="231"/>
      <c r="J63" s="231"/>
      <c r="K63" s="231"/>
    </row>
    <row r="64" spans="1:11" ht="15.75" thickBot="1" x14ac:dyDescent="0.3">
      <c r="A64" s="243"/>
      <c r="B64" s="237"/>
      <c r="C64" s="35"/>
      <c r="D64" s="35"/>
      <c r="E64" s="35"/>
      <c r="F64" s="35"/>
      <c r="G64" s="35" t="s">
        <v>26</v>
      </c>
    </row>
    <row r="65" spans="1:11" x14ac:dyDescent="0.25">
      <c r="A65" s="243"/>
      <c r="B65" s="235" t="s">
        <v>30</v>
      </c>
      <c r="C65" s="36">
        <v>149.5</v>
      </c>
      <c r="D65" s="36"/>
      <c r="E65" s="36"/>
      <c r="F65" s="36"/>
      <c r="G65" s="36" t="s">
        <v>24</v>
      </c>
    </row>
    <row r="66" spans="1:11" x14ac:dyDescent="0.25">
      <c r="A66" s="243"/>
      <c r="B66" s="236"/>
      <c r="C66" s="1">
        <v>27.6</v>
      </c>
      <c r="D66" s="1"/>
      <c r="E66" s="1"/>
      <c r="F66" s="1"/>
      <c r="G66" s="1" t="s">
        <v>25</v>
      </c>
    </row>
    <row r="67" spans="1:11" ht="35.25" customHeight="1" x14ac:dyDescent="0.25">
      <c r="A67" s="243"/>
      <c r="B67" s="236"/>
      <c r="C67" s="1">
        <v>20.66</v>
      </c>
      <c r="D67" s="1" t="s">
        <v>51</v>
      </c>
      <c r="E67" s="1" t="s">
        <v>52</v>
      </c>
      <c r="F67" s="1">
        <v>113.47</v>
      </c>
      <c r="G67" s="1" t="s">
        <v>1</v>
      </c>
      <c r="H67" s="227" t="s">
        <v>143</v>
      </c>
      <c r="I67" s="229"/>
      <c r="J67" s="229"/>
      <c r="K67" s="229"/>
    </row>
    <row r="68" spans="1:11" ht="15.75" thickBot="1" x14ac:dyDescent="0.3">
      <c r="A68" s="243"/>
      <c r="B68" s="237"/>
      <c r="C68" s="35">
        <v>37.869999999999997</v>
      </c>
      <c r="D68" s="35"/>
      <c r="E68" s="35"/>
      <c r="F68" s="35"/>
      <c r="G68" s="35" t="s">
        <v>26</v>
      </c>
    </row>
    <row r="69" spans="1:11" ht="33" customHeight="1" x14ac:dyDescent="0.25">
      <c r="A69" s="243"/>
      <c r="B69" s="235" t="s">
        <v>28</v>
      </c>
      <c r="C69" s="36">
        <v>126.16</v>
      </c>
      <c r="D69" s="36"/>
      <c r="E69" s="36"/>
      <c r="F69" s="36"/>
      <c r="G69" s="36" t="s">
        <v>24</v>
      </c>
      <c r="H69" s="230" t="s">
        <v>141</v>
      </c>
      <c r="I69" s="234"/>
      <c r="J69" s="234"/>
      <c r="K69" s="234"/>
    </row>
    <row r="70" spans="1:11" x14ac:dyDescent="0.25">
      <c r="A70" s="243"/>
      <c r="B70" s="238"/>
      <c r="C70" s="1">
        <v>71.5</v>
      </c>
      <c r="D70" s="1"/>
      <c r="E70" s="1"/>
      <c r="F70" s="1">
        <v>11.77</v>
      </c>
      <c r="G70" s="1" t="s">
        <v>25</v>
      </c>
    </row>
    <row r="71" spans="1:11" x14ac:dyDescent="0.25">
      <c r="A71" s="243"/>
      <c r="B71" s="238"/>
      <c r="C71" s="1"/>
      <c r="D71" s="1" t="s">
        <v>166</v>
      </c>
      <c r="E71" s="1" t="s">
        <v>165</v>
      </c>
      <c r="F71" s="1">
        <v>77.22</v>
      </c>
      <c r="G71" s="1" t="s">
        <v>47</v>
      </c>
    </row>
    <row r="72" spans="1:11" ht="15.75" thickBot="1" x14ac:dyDescent="0.3">
      <c r="A72" s="243"/>
      <c r="B72" s="239"/>
      <c r="C72" s="42"/>
      <c r="D72" s="42"/>
      <c r="E72" s="42"/>
      <c r="F72" s="42">
        <v>6.8</v>
      </c>
      <c r="G72" s="42" t="s">
        <v>50</v>
      </c>
      <c r="H72" t="s">
        <v>142</v>
      </c>
    </row>
    <row r="73" spans="1:11" x14ac:dyDescent="0.25">
      <c r="A73" s="243"/>
      <c r="B73" s="235" t="s">
        <v>31</v>
      </c>
      <c r="C73" s="43"/>
      <c r="D73" s="43"/>
      <c r="E73" s="43" t="s">
        <v>67</v>
      </c>
      <c r="F73" s="43"/>
      <c r="G73" s="43" t="s">
        <v>24</v>
      </c>
    </row>
    <row r="74" spans="1:11" x14ac:dyDescent="0.25">
      <c r="A74" s="243"/>
      <c r="B74" s="238"/>
      <c r="C74" s="42">
        <v>176.91</v>
      </c>
      <c r="D74" s="42"/>
      <c r="E74" s="42"/>
      <c r="F74" s="42">
        <v>67.11</v>
      </c>
      <c r="G74" s="42" t="s">
        <v>25</v>
      </c>
    </row>
    <row r="75" spans="1:11" ht="36" customHeight="1" x14ac:dyDescent="0.25">
      <c r="A75" s="243"/>
      <c r="B75" s="238"/>
      <c r="C75" s="42"/>
      <c r="D75" s="42" t="s">
        <v>68</v>
      </c>
      <c r="E75" s="42"/>
      <c r="F75" s="42">
        <v>24.96</v>
      </c>
      <c r="G75" s="42" t="s">
        <v>99</v>
      </c>
      <c r="H75" s="230" t="s">
        <v>138</v>
      </c>
      <c r="I75" s="231"/>
      <c r="J75" s="231"/>
      <c r="K75" s="204"/>
    </row>
    <row r="76" spans="1:11" ht="45" customHeight="1" thickBot="1" x14ac:dyDescent="0.3">
      <c r="A76" s="244"/>
      <c r="B76" s="239"/>
      <c r="C76" s="35">
        <v>34.83</v>
      </c>
      <c r="D76" s="35"/>
      <c r="E76" s="35"/>
      <c r="F76" s="35">
        <v>2.21</v>
      </c>
      <c r="G76" s="35" t="s">
        <v>50</v>
      </c>
      <c r="H76" s="230" t="s">
        <v>139</v>
      </c>
      <c r="I76" s="231"/>
      <c r="J76" s="231"/>
      <c r="K76" s="231"/>
    </row>
    <row r="77" spans="1:11" ht="44.25" customHeight="1" x14ac:dyDescent="0.25">
      <c r="A77" s="240" t="s">
        <v>194</v>
      </c>
      <c r="B77" s="235" t="s">
        <v>27</v>
      </c>
      <c r="C77" s="36" t="s">
        <v>97</v>
      </c>
      <c r="D77" s="36"/>
      <c r="E77" s="36"/>
      <c r="F77" s="36">
        <v>17.399999999999999</v>
      </c>
      <c r="G77" s="36" t="s">
        <v>24</v>
      </c>
      <c r="H77" s="226" t="s">
        <v>140</v>
      </c>
      <c r="I77" s="204"/>
      <c r="J77" s="204"/>
      <c r="K77" s="204"/>
    </row>
    <row r="78" spans="1:11" x14ac:dyDescent="0.25">
      <c r="A78" s="241"/>
      <c r="B78" s="236"/>
      <c r="C78" s="1"/>
      <c r="D78" s="1"/>
      <c r="E78" s="1"/>
      <c r="F78" s="1"/>
      <c r="G78" s="1" t="s">
        <v>25</v>
      </c>
    </row>
    <row r="79" spans="1:11" x14ac:dyDescent="0.25">
      <c r="A79" s="241"/>
      <c r="B79" s="236"/>
      <c r="C79" s="1"/>
      <c r="D79" s="1"/>
      <c r="E79" s="1"/>
      <c r="F79" s="1"/>
      <c r="G79" s="1" t="s">
        <v>1</v>
      </c>
    </row>
    <row r="80" spans="1:11" ht="15.75" thickBot="1" x14ac:dyDescent="0.3">
      <c r="A80" s="241"/>
      <c r="B80" s="237"/>
      <c r="C80" s="35"/>
      <c r="D80" s="35"/>
      <c r="E80" s="35"/>
      <c r="F80" s="35"/>
      <c r="G80" s="35" t="s">
        <v>26</v>
      </c>
    </row>
    <row r="81" spans="1:11" x14ac:dyDescent="0.25">
      <c r="A81" s="241"/>
      <c r="B81" s="235" t="s">
        <v>29</v>
      </c>
      <c r="C81" s="36"/>
      <c r="D81" s="36"/>
      <c r="E81" s="36"/>
      <c r="F81" s="36"/>
      <c r="G81" s="2" t="s">
        <v>24</v>
      </c>
    </row>
    <row r="82" spans="1:11" x14ac:dyDescent="0.25">
      <c r="A82" s="241"/>
      <c r="B82" s="236"/>
      <c r="C82" s="1"/>
      <c r="D82" s="1"/>
      <c r="E82" s="1"/>
      <c r="F82" s="1"/>
      <c r="G82" s="1" t="s">
        <v>25</v>
      </c>
    </row>
    <row r="83" spans="1:11" x14ac:dyDescent="0.25">
      <c r="A83" s="241"/>
      <c r="B83" s="236"/>
      <c r="C83" s="1"/>
      <c r="D83" s="1"/>
      <c r="E83" s="1"/>
      <c r="F83" s="1">
        <v>7.6</v>
      </c>
      <c r="G83" s="1" t="s">
        <v>69</v>
      </c>
    </row>
    <row r="84" spans="1:11" ht="15.75" thickBot="1" x14ac:dyDescent="0.3">
      <c r="A84" s="241"/>
      <c r="B84" s="237"/>
      <c r="C84" s="35"/>
      <c r="D84" s="35"/>
      <c r="E84" s="35"/>
      <c r="F84" s="35"/>
      <c r="G84" s="35" t="s">
        <v>26</v>
      </c>
    </row>
    <row r="85" spans="1:11" x14ac:dyDescent="0.25">
      <c r="A85" s="241"/>
      <c r="B85" s="235" t="s">
        <v>30</v>
      </c>
      <c r="C85" s="36"/>
      <c r="D85" s="36"/>
      <c r="E85" s="36"/>
      <c r="F85" s="36"/>
      <c r="G85" s="36" t="s">
        <v>24</v>
      </c>
    </row>
    <row r="86" spans="1:11" x14ac:dyDescent="0.25">
      <c r="A86" s="241"/>
      <c r="B86" s="236"/>
      <c r="C86" s="1"/>
      <c r="D86" s="1"/>
      <c r="E86" s="1"/>
      <c r="F86" s="1"/>
      <c r="G86" s="1" t="s">
        <v>25</v>
      </c>
    </row>
    <row r="87" spans="1:11" x14ac:dyDescent="0.25">
      <c r="A87" s="241"/>
      <c r="B87" s="236"/>
      <c r="C87" s="1"/>
      <c r="D87" s="1"/>
      <c r="E87" s="1"/>
      <c r="F87" s="1">
        <v>8.93</v>
      </c>
      <c r="G87" s="1" t="s">
        <v>69</v>
      </c>
    </row>
    <row r="88" spans="1:11" ht="15.75" thickBot="1" x14ac:dyDescent="0.3">
      <c r="A88" s="241"/>
      <c r="B88" s="237"/>
      <c r="C88" s="35"/>
      <c r="D88" s="35"/>
      <c r="E88" s="35"/>
      <c r="F88" s="35"/>
      <c r="G88" s="35" t="s">
        <v>26</v>
      </c>
    </row>
    <row r="89" spans="1:11" ht="49.5" customHeight="1" x14ac:dyDescent="0.25">
      <c r="A89" s="241"/>
      <c r="B89" s="235" t="s">
        <v>28</v>
      </c>
      <c r="C89" s="36">
        <v>114.35</v>
      </c>
      <c r="D89" s="36" t="s">
        <v>95</v>
      </c>
      <c r="E89" s="100" t="s">
        <v>94</v>
      </c>
      <c r="F89" s="44">
        <v>44.78</v>
      </c>
      <c r="G89" s="36" t="s">
        <v>24</v>
      </c>
      <c r="H89" s="227" t="s">
        <v>154</v>
      </c>
      <c r="I89" s="228"/>
      <c r="J89" s="228"/>
      <c r="K89" s="228"/>
    </row>
    <row r="90" spans="1:11" x14ac:dyDescent="0.25">
      <c r="A90" s="241"/>
      <c r="B90" s="238"/>
      <c r="C90" s="100">
        <v>74.38</v>
      </c>
      <c r="D90" s="1"/>
      <c r="E90" s="1"/>
      <c r="F90" s="74"/>
      <c r="G90" s="1" t="s">
        <v>25</v>
      </c>
    </row>
    <row r="91" spans="1:11" x14ac:dyDescent="0.25">
      <c r="A91" s="241"/>
      <c r="B91" s="238"/>
      <c r="C91" s="1"/>
      <c r="D91" s="100" t="s">
        <v>96</v>
      </c>
      <c r="E91" s="1"/>
      <c r="F91" s="71">
        <v>18.829999999999998</v>
      </c>
      <c r="G91" s="1" t="s">
        <v>69</v>
      </c>
    </row>
    <row r="92" spans="1:11" ht="15.75" thickBot="1" x14ac:dyDescent="0.3">
      <c r="A92" s="241"/>
      <c r="B92" s="239"/>
      <c r="C92" s="35"/>
      <c r="D92" s="35"/>
      <c r="E92" s="35"/>
      <c r="F92" s="35"/>
      <c r="G92" s="42" t="s">
        <v>26</v>
      </c>
    </row>
    <row r="93" spans="1:11" x14ac:dyDescent="0.25">
      <c r="A93" s="241"/>
      <c r="B93" s="235" t="s">
        <v>31</v>
      </c>
      <c r="C93" s="44"/>
      <c r="D93" s="44"/>
      <c r="E93" s="36" t="s">
        <v>70</v>
      </c>
      <c r="G93" s="36" t="s">
        <v>24</v>
      </c>
      <c r="J93" s="73"/>
    </row>
    <row r="94" spans="1:11" x14ac:dyDescent="0.25">
      <c r="A94" s="241"/>
      <c r="B94" s="238"/>
      <c r="C94" s="1">
        <v>143.03</v>
      </c>
      <c r="D94" s="42"/>
      <c r="E94" s="42"/>
      <c r="F94" s="72">
        <v>30.79</v>
      </c>
      <c r="G94" s="1" t="s">
        <v>25</v>
      </c>
    </row>
    <row r="95" spans="1:11" x14ac:dyDescent="0.25">
      <c r="A95" s="241"/>
      <c r="B95" s="238"/>
      <c r="C95" s="42"/>
      <c r="D95" s="1" t="s">
        <v>71</v>
      </c>
      <c r="E95" s="42"/>
      <c r="F95" s="72">
        <v>14.94</v>
      </c>
      <c r="G95" s="1" t="s">
        <v>1</v>
      </c>
    </row>
    <row r="96" spans="1:11" ht="15.75" thickBot="1" x14ac:dyDescent="0.3">
      <c r="A96" s="241"/>
      <c r="B96" s="239"/>
      <c r="C96" s="42">
        <v>8.5</v>
      </c>
      <c r="D96" s="42"/>
      <c r="E96" s="42"/>
      <c r="F96" s="42"/>
      <c r="G96" s="42" t="s">
        <v>98</v>
      </c>
      <c r="H96" t="s">
        <v>155</v>
      </c>
    </row>
    <row r="97" spans="1:7" ht="15" customHeight="1" x14ac:dyDescent="0.25">
      <c r="A97" s="241"/>
      <c r="B97" s="235" t="s">
        <v>32</v>
      </c>
      <c r="C97" s="43"/>
      <c r="D97" s="43"/>
      <c r="E97" s="43"/>
      <c r="F97" s="43"/>
      <c r="G97" s="36" t="s">
        <v>24</v>
      </c>
    </row>
    <row r="98" spans="1:7" x14ac:dyDescent="0.25">
      <c r="A98" s="241"/>
      <c r="B98" s="238"/>
      <c r="C98" s="42"/>
      <c r="D98" s="42"/>
      <c r="E98" s="42"/>
      <c r="F98" s="42"/>
      <c r="G98" s="1" t="s">
        <v>25</v>
      </c>
    </row>
    <row r="99" spans="1:7" x14ac:dyDescent="0.25">
      <c r="A99" s="241"/>
      <c r="B99" s="238"/>
      <c r="C99" s="42"/>
      <c r="D99" s="42"/>
      <c r="E99" s="42"/>
      <c r="F99" s="42"/>
      <c r="G99" s="1" t="s">
        <v>1</v>
      </c>
    </row>
    <row r="100" spans="1:7" ht="15.75" thickBot="1" x14ac:dyDescent="0.3">
      <c r="A100" s="242"/>
      <c r="B100" s="238"/>
      <c r="C100" s="42"/>
      <c r="D100" s="42"/>
      <c r="E100" s="42"/>
      <c r="F100" s="42"/>
      <c r="G100" s="42" t="s">
        <v>26</v>
      </c>
    </row>
    <row r="101" spans="1:7" ht="18" thickBot="1" x14ac:dyDescent="0.3">
      <c r="A101" s="9" t="s">
        <v>182</v>
      </c>
      <c r="B101" s="9"/>
      <c r="C101" s="158">
        <v>2688.63</v>
      </c>
      <c r="D101" s="9">
        <v>847.23</v>
      </c>
      <c r="E101" s="9">
        <v>143.79</v>
      </c>
      <c r="F101" s="158">
        <v>1395.67</v>
      </c>
      <c r="G101" s="99"/>
    </row>
  </sheetData>
  <mergeCells count="47">
    <mergeCell ref="H11:L11"/>
    <mergeCell ref="A3:G3"/>
    <mergeCell ref="B53:B56"/>
    <mergeCell ref="A49:A56"/>
    <mergeCell ref="A41:A48"/>
    <mergeCell ref="B41:B44"/>
    <mergeCell ref="B45:B48"/>
    <mergeCell ref="A21:A40"/>
    <mergeCell ref="B21:B24"/>
    <mergeCell ref="B25:B28"/>
    <mergeCell ref="B29:B32"/>
    <mergeCell ref="A5:A20"/>
    <mergeCell ref="B5:B8"/>
    <mergeCell ref="B9:B12"/>
    <mergeCell ref="B13:B16"/>
    <mergeCell ref="H26:K26"/>
    <mergeCell ref="A77:A100"/>
    <mergeCell ref="A57:A76"/>
    <mergeCell ref="B57:B60"/>
    <mergeCell ref="B61:B64"/>
    <mergeCell ref="B65:B68"/>
    <mergeCell ref="B69:B72"/>
    <mergeCell ref="B73:B76"/>
    <mergeCell ref="B77:B80"/>
    <mergeCell ref="B81:B84"/>
    <mergeCell ref="B85:B88"/>
    <mergeCell ref="B89:B92"/>
    <mergeCell ref="B93:B96"/>
    <mergeCell ref="B97:B100"/>
    <mergeCell ref="B33:B36"/>
    <mergeCell ref="B37:B40"/>
    <mergeCell ref="H36:K36"/>
    <mergeCell ref="H69:K69"/>
    <mergeCell ref="B17:B20"/>
    <mergeCell ref="B49:B52"/>
    <mergeCell ref="H30:K30"/>
    <mergeCell ref="H31:K31"/>
    <mergeCell ref="H12:K12"/>
    <mergeCell ref="H89:K89"/>
    <mergeCell ref="H67:K67"/>
    <mergeCell ref="H59:K59"/>
    <mergeCell ref="H39:K39"/>
    <mergeCell ref="H32:K32"/>
    <mergeCell ref="H77:K77"/>
    <mergeCell ref="H75:K75"/>
    <mergeCell ref="H76:K76"/>
    <mergeCell ref="H63:K63"/>
  </mergeCells>
  <pageMargins left="0.7" right="0.7" top="0.78740157499999996" bottom="0.78740157499999996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tabSelected="1" topLeftCell="F13" zoomScaleNormal="100" workbookViewId="0">
      <selection activeCell="Q27" sqref="Q27"/>
    </sheetView>
  </sheetViews>
  <sheetFormatPr defaultRowHeight="15" x14ac:dyDescent="0.25"/>
  <cols>
    <col min="1" max="1" width="31.42578125" customWidth="1"/>
    <col min="2" max="2" width="15.7109375" customWidth="1"/>
    <col min="3" max="3" width="18.140625" customWidth="1"/>
    <col min="4" max="5" width="15.28515625" customWidth="1"/>
    <col min="6" max="6" width="15.7109375" customWidth="1"/>
    <col min="7" max="7" width="16.28515625" customWidth="1"/>
    <col min="8" max="8" width="15.5703125" customWidth="1"/>
    <col min="9" max="9" width="17.5703125" customWidth="1"/>
    <col min="10" max="10" width="16.5703125" customWidth="1"/>
    <col min="11" max="11" width="17.7109375" customWidth="1"/>
    <col min="12" max="12" width="14.42578125" customWidth="1"/>
    <col min="13" max="13" width="22.140625" customWidth="1"/>
    <col min="14" max="14" width="18.5703125" customWidth="1"/>
    <col min="15" max="15" width="16.42578125" customWidth="1"/>
    <col min="16" max="16" width="15.42578125" customWidth="1"/>
    <col min="17" max="18" width="14.7109375" customWidth="1"/>
    <col min="19" max="19" width="16" customWidth="1"/>
    <col min="20" max="20" width="24.28515625" customWidth="1"/>
    <col min="22" max="22" width="23.42578125" customWidth="1"/>
  </cols>
  <sheetData>
    <row r="1" spans="1:19" x14ac:dyDescent="0.25">
      <c r="A1" t="s">
        <v>172</v>
      </c>
    </row>
    <row r="2" spans="1:19" x14ac:dyDescent="0.25">
      <c r="A2" t="s">
        <v>177</v>
      </c>
    </row>
    <row r="3" spans="1:19" ht="30.75" customHeight="1" x14ac:dyDescent="0.3">
      <c r="A3" s="247" t="s">
        <v>198</v>
      </c>
      <c r="B3" s="247"/>
      <c r="C3" s="247"/>
      <c r="D3" s="247"/>
      <c r="E3" s="247"/>
      <c r="F3" s="247"/>
      <c r="G3" s="247"/>
    </row>
    <row r="5" spans="1:19" ht="18" thickBot="1" x14ac:dyDescent="0.3">
      <c r="A5" s="12" t="s">
        <v>33</v>
      </c>
    </row>
    <row r="6" spans="1:19" ht="20.25" customHeight="1" x14ac:dyDescent="0.25">
      <c r="A6" s="13"/>
      <c r="B6" s="14" t="s">
        <v>2</v>
      </c>
      <c r="C6" s="15" t="s">
        <v>5</v>
      </c>
      <c r="D6" s="16" t="s">
        <v>3</v>
      </c>
      <c r="E6" s="15" t="s">
        <v>5</v>
      </c>
      <c r="F6" s="17" t="s">
        <v>4</v>
      </c>
      <c r="G6" s="15" t="s">
        <v>5</v>
      </c>
      <c r="H6" s="112" t="s">
        <v>14</v>
      </c>
      <c r="I6" s="49" t="s">
        <v>5</v>
      </c>
      <c r="J6" s="114" t="s">
        <v>20</v>
      </c>
      <c r="K6" s="66" t="s">
        <v>5</v>
      </c>
      <c r="L6" s="117" t="s">
        <v>72</v>
      </c>
      <c r="M6" s="15" t="s">
        <v>5</v>
      </c>
      <c r="N6" s="121" t="s">
        <v>21</v>
      </c>
      <c r="O6" s="49" t="s">
        <v>5</v>
      </c>
      <c r="P6" s="162" t="s">
        <v>22</v>
      </c>
      <c r="Q6" s="161" t="s">
        <v>5</v>
      </c>
      <c r="R6" s="122" t="s">
        <v>186</v>
      </c>
      <c r="S6" s="18" t="s">
        <v>5</v>
      </c>
    </row>
    <row r="7" spans="1:19" ht="18.75" customHeight="1" thickBot="1" x14ac:dyDescent="0.3">
      <c r="A7" s="19"/>
      <c r="B7" s="45" t="s">
        <v>34</v>
      </c>
      <c r="C7" s="149"/>
      <c r="D7" s="46" t="s">
        <v>34</v>
      </c>
      <c r="E7" s="149"/>
      <c r="F7" s="47" t="s">
        <v>34</v>
      </c>
      <c r="G7" s="149"/>
      <c r="H7" s="113" t="s">
        <v>35</v>
      </c>
      <c r="I7" s="155"/>
      <c r="J7" s="115" t="s">
        <v>35</v>
      </c>
      <c r="K7" s="111"/>
      <c r="L7" s="118" t="s">
        <v>110</v>
      </c>
      <c r="M7" s="111"/>
      <c r="N7" s="119" t="s">
        <v>110</v>
      </c>
      <c r="O7" s="199"/>
      <c r="P7" s="163" t="s">
        <v>110</v>
      </c>
      <c r="Q7" s="199"/>
      <c r="R7" s="120" t="s">
        <v>111</v>
      </c>
      <c r="S7" s="152"/>
    </row>
    <row r="8" spans="1:19" x14ac:dyDescent="0.25">
      <c r="A8" s="8"/>
      <c r="B8" s="8"/>
      <c r="C8" s="8"/>
      <c r="D8" s="8"/>
      <c r="E8" s="8"/>
      <c r="F8" s="8"/>
      <c r="G8" s="8"/>
    </row>
    <row r="9" spans="1:19" ht="15.75" thickBot="1" x14ac:dyDescent="0.3">
      <c r="A9" s="12" t="s">
        <v>12</v>
      </c>
    </row>
    <row r="10" spans="1:19" ht="24" customHeight="1" x14ac:dyDescent="0.25">
      <c r="A10" s="13" t="s">
        <v>7</v>
      </c>
      <c r="B10" s="14" t="s">
        <v>2</v>
      </c>
      <c r="C10" s="15" t="s">
        <v>5</v>
      </c>
      <c r="D10" s="16" t="s">
        <v>3</v>
      </c>
      <c r="E10" s="15" t="s">
        <v>5</v>
      </c>
      <c r="F10" s="17" t="s">
        <v>4</v>
      </c>
      <c r="G10" s="49" t="s">
        <v>5</v>
      </c>
      <c r="H10" s="21" t="s">
        <v>14</v>
      </c>
      <c r="I10" s="18" t="s">
        <v>5</v>
      </c>
      <c r="J10" s="10"/>
      <c r="K10" s="10"/>
    </row>
    <row r="11" spans="1:19" ht="20.100000000000001" customHeight="1" x14ac:dyDescent="0.25">
      <c r="A11" s="48" t="s">
        <v>16</v>
      </c>
      <c r="B11" s="61">
        <v>564.86</v>
      </c>
      <c r="C11" s="140"/>
      <c r="D11" s="61">
        <v>129.93</v>
      </c>
      <c r="E11" s="141"/>
      <c r="F11" s="142">
        <v>4.3499999999999996</v>
      </c>
      <c r="G11" s="143"/>
      <c r="H11" s="144">
        <v>282.31</v>
      </c>
      <c r="I11" s="145"/>
      <c r="J11" s="62"/>
      <c r="K11" s="62"/>
    </row>
    <row r="12" spans="1:19" ht="20.100000000000001" customHeight="1" x14ac:dyDescent="0.25">
      <c r="A12" s="48" t="s">
        <v>17</v>
      </c>
      <c r="B12" s="171">
        <v>772.06</v>
      </c>
      <c r="C12" s="169"/>
      <c r="D12" s="171">
        <v>398.01</v>
      </c>
      <c r="E12" s="169"/>
      <c r="F12" s="172">
        <v>70.94</v>
      </c>
      <c r="G12" s="170"/>
      <c r="H12" s="173">
        <v>537.36</v>
      </c>
      <c r="I12" s="145"/>
      <c r="J12" s="62"/>
      <c r="K12" s="62"/>
    </row>
    <row r="13" spans="1:19" ht="49.5" customHeight="1" x14ac:dyDescent="0.25">
      <c r="A13" s="48" t="s">
        <v>49</v>
      </c>
      <c r="B13" s="61">
        <v>98.45</v>
      </c>
      <c r="C13" s="140"/>
      <c r="D13" s="61">
        <v>32.69</v>
      </c>
      <c r="E13" s="141"/>
      <c r="F13" s="142">
        <v>29.78</v>
      </c>
      <c r="G13" s="143"/>
      <c r="H13" s="144">
        <v>28.33</v>
      </c>
      <c r="I13" s="145"/>
      <c r="J13" s="62"/>
      <c r="K13" s="62"/>
    </row>
    <row r="14" spans="1:19" ht="45" customHeight="1" x14ac:dyDescent="0.25">
      <c r="A14" s="48" t="s">
        <v>48</v>
      </c>
      <c r="B14" s="61">
        <v>134.22999999999999</v>
      </c>
      <c r="C14" s="140"/>
      <c r="D14" s="61">
        <v>28.55</v>
      </c>
      <c r="E14" s="141"/>
      <c r="F14" s="142">
        <v>4.0599999999999996</v>
      </c>
      <c r="G14" s="143"/>
      <c r="H14" s="144">
        <v>68.39</v>
      </c>
      <c r="I14" s="145"/>
      <c r="J14" s="62"/>
      <c r="K14" s="62"/>
    </row>
    <row r="15" spans="1:19" ht="20.100000000000001" customHeight="1" x14ac:dyDescent="0.25">
      <c r="A15" s="48" t="s">
        <v>37</v>
      </c>
      <c r="B15" s="61">
        <v>714.41</v>
      </c>
      <c r="C15" s="140"/>
      <c r="D15" s="61">
        <v>154.06</v>
      </c>
      <c r="E15" s="141"/>
      <c r="F15" s="142">
        <v>17.04</v>
      </c>
      <c r="G15" s="143"/>
      <c r="H15" s="144">
        <v>336.01</v>
      </c>
      <c r="I15" s="145"/>
      <c r="J15" s="62"/>
      <c r="K15" s="62"/>
    </row>
    <row r="16" spans="1:19" ht="82.5" customHeight="1" thickBot="1" x14ac:dyDescent="0.3">
      <c r="A16" s="48" t="s">
        <v>18</v>
      </c>
      <c r="B16" s="61">
        <v>404.62</v>
      </c>
      <c r="C16" s="140"/>
      <c r="D16" s="61">
        <v>103.99</v>
      </c>
      <c r="E16" s="141"/>
      <c r="F16" s="142">
        <v>17.62</v>
      </c>
      <c r="G16" s="143"/>
      <c r="H16" s="146">
        <v>143.27000000000001</v>
      </c>
      <c r="I16" s="147"/>
      <c r="J16" s="62"/>
      <c r="K16" s="62"/>
      <c r="M16" s="184" t="s">
        <v>189</v>
      </c>
    </row>
    <row r="17" spans="1:22" ht="16.5" thickBot="1" x14ac:dyDescent="0.3">
      <c r="A17" s="19"/>
      <c r="B17" s="148">
        <f t="shared" ref="B17:H17" si="0">SUM(B11:B16)</f>
        <v>2688.63</v>
      </c>
      <c r="C17" s="149"/>
      <c r="D17" s="150">
        <f t="shared" si="0"/>
        <v>847.23</v>
      </c>
      <c r="E17" s="149"/>
      <c r="F17" s="151">
        <f t="shared" si="0"/>
        <v>143.79</v>
      </c>
      <c r="G17" s="152"/>
      <c r="H17" s="153">
        <f t="shared" si="0"/>
        <v>1395.67</v>
      </c>
      <c r="I17" s="200"/>
      <c r="J17" s="62"/>
      <c r="K17" s="62"/>
      <c r="M17" s="154">
        <f>C17+E17+G17+I17</f>
        <v>0</v>
      </c>
    </row>
    <row r="19" spans="1:22" ht="15.75" thickBot="1" x14ac:dyDescent="0.3">
      <c r="A19" s="12" t="s">
        <v>73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50"/>
      <c r="M19" s="50"/>
    </row>
    <row r="20" spans="1:22" x14ac:dyDescent="0.25">
      <c r="A20" s="54" t="s">
        <v>7</v>
      </c>
      <c r="B20" s="55" t="s">
        <v>2</v>
      </c>
      <c r="C20" s="56" t="s">
        <v>5</v>
      </c>
      <c r="D20" s="57" t="s">
        <v>3</v>
      </c>
      <c r="E20" s="56" t="s">
        <v>5</v>
      </c>
      <c r="F20" s="58" t="s">
        <v>4</v>
      </c>
      <c r="G20" s="59" t="s">
        <v>5</v>
      </c>
      <c r="H20" s="60" t="s">
        <v>14</v>
      </c>
      <c r="I20" s="59" t="s">
        <v>5</v>
      </c>
      <c r="J20" s="81" t="s">
        <v>20</v>
      </c>
      <c r="K20" s="123" t="s">
        <v>5</v>
      </c>
      <c r="L20" s="124" t="s">
        <v>72</v>
      </c>
      <c r="M20" s="56" t="s">
        <v>5</v>
      </c>
      <c r="N20" s="121" t="s">
        <v>21</v>
      </c>
      <c r="O20" s="15" t="s">
        <v>5</v>
      </c>
      <c r="P20" s="162" t="s">
        <v>22</v>
      </c>
      <c r="Q20" s="15" t="s">
        <v>5</v>
      </c>
      <c r="R20" s="125" t="s">
        <v>186</v>
      </c>
      <c r="S20" s="18" t="s">
        <v>5</v>
      </c>
    </row>
    <row r="21" spans="1:22" ht="21.75" customHeight="1" x14ac:dyDescent="0.25">
      <c r="A21" s="48" t="s">
        <v>16</v>
      </c>
      <c r="B21" s="61">
        <v>564.86</v>
      </c>
      <c r="C21" s="130"/>
      <c r="D21" s="61">
        <v>129.93</v>
      </c>
      <c r="E21" s="130"/>
      <c r="F21" s="142">
        <v>4.3499999999999996</v>
      </c>
      <c r="G21" s="131"/>
      <c r="H21" s="144">
        <v>282.31</v>
      </c>
      <c r="I21" s="130"/>
      <c r="J21" s="159">
        <v>256.52</v>
      </c>
      <c r="K21" s="131"/>
      <c r="L21" s="61">
        <v>5</v>
      </c>
      <c r="M21" s="130"/>
      <c r="N21" s="61">
        <v>5</v>
      </c>
      <c r="O21" s="132"/>
      <c r="P21" s="61">
        <v>16</v>
      </c>
      <c r="Q21" s="132"/>
      <c r="R21" s="61"/>
      <c r="S21" s="133"/>
    </row>
    <row r="22" spans="1:22" ht="24.75" customHeight="1" x14ac:dyDescent="0.25">
      <c r="A22" s="48" t="s">
        <v>17</v>
      </c>
      <c r="B22" s="171">
        <v>772.06</v>
      </c>
      <c r="C22" s="130"/>
      <c r="D22" s="171">
        <v>398.01</v>
      </c>
      <c r="E22" s="130"/>
      <c r="F22" s="172">
        <v>70.94</v>
      </c>
      <c r="G22" s="131"/>
      <c r="H22" s="173">
        <v>537.36</v>
      </c>
      <c r="I22" s="130"/>
      <c r="J22" s="159">
        <v>262.45999999999998</v>
      </c>
      <c r="K22" s="131"/>
      <c r="L22" s="61">
        <v>0</v>
      </c>
      <c r="M22" s="130"/>
      <c r="N22" s="61">
        <v>0</v>
      </c>
      <c r="O22" s="132"/>
      <c r="P22" s="61">
        <v>0</v>
      </c>
      <c r="Q22" s="132"/>
      <c r="R22" s="61"/>
      <c r="S22" s="133"/>
    </row>
    <row r="23" spans="1:22" ht="47.25" customHeight="1" x14ac:dyDescent="0.25">
      <c r="A23" s="48" t="s">
        <v>49</v>
      </c>
      <c r="B23" s="61">
        <v>98.45</v>
      </c>
      <c r="C23" s="130"/>
      <c r="D23" s="61">
        <v>32.69</v>
      </c>
      <c r="E23" s="130"/>
      <c r="F23" s="142">
        <v>29.78</v>
      </c>
      <c r="G23" s="131"/>
      <c r="H23" s="144">
        <v>28.33</v>
      </c>
      <c r="I23" s="130"/>
      <c r="J23" s="61">
        <v>8.82</v>
      </c>
      <c r="K23" s="131"/>
      <c r="L23" s="61">
        <v>0</v>
      </c>
      <c r="M23" s="130"/>
      <c r="N23" s="61">
        <v>0</v>
      </c>
      <c r="O23" s="132"/>
      <c r="P23" s="61">
        <v>0</v>
      </c>
      <c r="Q23" s="132"/>
      <c r="R23" s="61"/>
      <c r="S23" s="133"/>
    </row>
    <row r="24" spans="1:22" ht="45.75" customHeight="1" x14ac:dyDescent="0.25">
      <c r="A24" s="48" t="s">
        <v>48</v>
      </c>
      <c r="B24" s="61">
        <v>134.22999999999999</v>
      </c>
      <c r="C24" s="197"/>
      <c r="D24" s="61">
        <v>28.55</v>
      </c>
      <c r="E24" s="130"/>
      <c r="F24" s="142">
        <v>4.0599999999999996</v>
      </c>
      <c r="G24" s="131"/>
      <c r="H24" s="144">
        <v>68.39</v>
      </c>
      <c r="I24" s="130"/>
      <c r="J24" s="61">
        <v>38.549999999999997</v>
      </c>
      <c r="K24" s="131"/>
      <c r="L24" s="61">
        <v>0</v>
      </c>
      <c r="M24" s="130"/>
      <c r="N24" s="61">
        <v>0</v>
      </c>
      <c r="O24" s="132"/>
      <c r="P24" s="61">
        <v>0</v>
      </c>
      <c r="Q24" s="132"/>
      <c r="R24" s="61"/>
      <c r="S24" s="133"/>
    </row>
    <row r="25" spans="1:22" ht="23.25" customHeight="1" x14ac:dyDescent="0.25">
      <c r="A25" s="48" t="s">
        <v>37</v>
      </c>
      <c r="B25" s="61">
        <v>714.41</v>
      </c>
      <c r="C25" s="130"/>
      <c r="D25" s="61">
        <v>154.06</v>
      </c>
      <c r="E25" s="130"/>
      <c r="F25" s="142">
        <v>17.04</v>
      </c>
      <c r="G25" s="131"/>
      <c r="H25" s="144">
        <v>336.01</v>
      </c>
      <c r="I25" s="130"/>
      <c r="J25" s="61">
        <v>148.74</v>
      </c>
      <c r="K25" s="131"/>
      <c r="L25" s="61">
        <v>0</v>
      </c>
      <c r="M25" s="130"/>
      <c r="N25" s="61">
        <v>0</v>
      </c>
      <c r="O25" s="132"/>
      <c r="P25" s="61">
        <v>0</v>
      </c>
      <c r="Q25" s="132"/>
      <c r="R25" s="61"/>
      <c r="S25" s="133"/>
    </row>
    <row r="26" spans="1:22" ht="78" customHeight="1" x14ac:dyDescent="0.25">
      <c r="A26" s="48" t="s">
        <v>18</v>
      </c>
      <c r="B26" s="61">
        <v>404.62</v>
      </c>
      <c r="C26" s="130"/>
      <c r="D26" s="61">
        <v>103.99</v>
      </c>
      <c r="E26" s="130"/>
      <c r="F26" s="142">
        <v>17.62</v>
      </c>
      <c r="G26" s="131"/>
      <c r="H26" s="146">
        <v>143.27000000000001</v>
      </c>
      <c r="I26" s="130"/>
      <c r="J26" s="101">
        <v>204.47</v>
      </c>
      <c r="K26" s="131"/>
      <c r="L26" s="61">
        <v>0</v>
      </c>
      <c r="M26" s="130"/>
      <c r="N26" s="61">
        <v>0</v>
      </c>
      <c r="O26" s="132"/>
      <c r="P26" s="61">
        <v>0</v>
      </c>
      <c r="Q26" s="132"/>
      <c r="R26" s="61"/>
      <c r="S26" s="133"/>
      <c r="T26" s="116"/>
      <c r="V26" s="184" t="s">
        <v>188</v>
      </c>
    </row>
    <row r="27" spans="1:22" ht="15.75" thickBot="1" x14ac:dyDescent="0.3">
      <c r="A27" s="51"/>
      <c r="B27" s="174">
        <f>SUM(B21:B26)</f>
        <v>2688.63</v>
      </c>
      <c r="C27" s="134">
        <f>C17*12</f>
        <v>0</v>
      </c>
      <c r="D27" s="135">
        <f>SUM(D21:D26)</f>
        <v>847.23</v>
      </c>
      <c r="E27" s="134">
        <f>12*E17</f>
        <v>0</v>
      </c>
      <c r="F27" s="136">
        <f>SUM(F21:F26)</f>
        <v>143.79</v>
      </c>
      <c r="G27" s="137">
        <f xml:space="preserve"> 12*G17</f>
        <v>0</v>
      </c>
      <c r="H27" s="167">
        <f>SUM(H21:H26)</f>
        <v>1395.67</v>
      </c>
      <c r="I27" s="138">
        <f>12*I17</f>
        <v>0</v>
      </c>
      <c r="J27" s="168">
        <v>919</v>
      </c>
      <c r="K27" s="254">
        <f>K7*J27</f>
        <v>0</v>
      </c>
      <c r="L27" s="160">
        <f>SUM(L21:L26)</f>
        <v>5</v>
      </c>
      <c r="M27" s="134">
        <f>M7*L27</f>
        <v>0</v>
      </c>
      <c r="N27" s="139">
        <f>SUM(N21:N26)</f>
        <v>5</v>
      </c>
      <c r="O27" s="255">
        <f>O7*N27</f>
        <v>0</v>
      </c>
      <c r="P27" s="164">
        <f>SUM(P21:P26)</f>
        <v>16</v>
      </c>
      <c r="Q27" s="257">
        <f>Q7*P27</f>
        <v>0</v>
      </c>
      <c r="R27" s="120">
        <v>645</v>
      </c>
      <c r="S27" s="256">
        <f>S7*R27</f>
        <v>0</v>
      </c>
      <c r="T27" s="165"/>
      <c r="V27" s="166">
        <f>C27+E27+G27+I27+K27+M27+O27+Q27+S27</f>
        <v>0</v>
      </c>
    </row>
    <row r="28" spans="1:22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2"/>
      <c r="N28" s="8"/>
      <c r="O28" s="8"/>
    </row>
    <row r="29" spans="1:22" x14ac:dyDescent="0.25">
      <c r="A29" s="53" t="s">
        <v>15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2"/>
      <c r="N29" s="8"/>
      <c r="O29" s="8"/>
    </row>
    <row r="30" spans="1:22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2"/>
      <c r="N30" s="8"/>
      <c r="O30" s="8"/>
    </row>
    <row r="32" spans="1:22" x14ac:dyDescent="0.25">
      <c r="B32" s="126" t="s">
        <v>184</v>
      </c>
      <c r="C32" s="23" t="s">
        <v>36</v>
      </c>
    </row>
    <row r="33" spans="1:12" x14ac:dyDescent="0.25">
      <c r="H33" s="8"/>
    </row>
    <row r="34" spans="1:12" x14ac:dyDescent="0.25">
      <c r="C34" s="61" t="s">
        <v>74</v>
      </c>
      <c r="D34" s="8"/>
      <c r="E34" s="8"/>
      <c r="F34" s="8"/>
      <c r="G34" s="11"/>
      <c r="H34" s="11"/>
      <c r="I34" s="11"/>
      <c r="J34" s="11"/>
      <c r="K34" s="11"/>
      <c r="L34" s="11"/>
    </row>
    <row r="35" spans="1:12" ht="15.75" x14ac:dyDescent="0.25">
      <c r="A35" t="s">
        <v>8</v>
      </c>
      <c r="C35" s="26">
        <f>V27</f>
        <v>0</v>
      </c>
      <c r="D35" s="25"/>
      <c r="E35" s="25"/>
      <c r="F35" s="25"/>
      <c r="G35" s="248"/>
      <c r="H35" s="248"/>
      <c r="I35" s="22"/>
      <c r="J35" s="22"/>
      <c r="K35" s="22"/>
      <c r="L35" s="22"/>
    </row>
    <row r="36" spans="1:12" x14ac:dyDescent="0.25">
      <c r="A36" t="s">
        <v>6</v>
      </c>
      <c r="C36" s="24">
        <f>C35*0.21</f>
        <v>0</v>
      </c>
      <c r="D36" s="25"/>
      <c r="E36" s="25"/>
      <c r="F36" s="25"/>
      <c r="G36" s="249"/>
      <c r="H36" s="249"/>
      <c r="I36" s="10"/>
      <c r="J36" s="10"/>
      <c r="K36" s="10"/>
      <c r="L36" s="10"/>
    </row>
    <row r="37" spans="1:12" x14ac:dyDescent="0.25">
      <c r="A37" t="s">
        <v>9</v>
      </c>
      <c r="C37" s="27">
        <f>SUM(C35:C36)</f>
        <v>0</v>
      </c>
      <c r="D37" s="25"/>
      <c r="E37" s="25"/>
      <c r="F37" s="25"/>
      <c r="G37" s="249"/>
      <c r="H37" s="249"/>
      <c r="I37" s="10"/>
      <c r="J37" s="10"/>
      <c r="K37" s="10"/>
      <c r="L37" s="10"/>
    </row>
    <row r="38" spans="1:12" x14ac:dyDescent="0.25">
      <c r="C38" s="25"/>
      <c r="D38" s="25"/>
      <c r="E38" s="25"/>
      <c r="F38" s="25"/>
      <c r="G38" s="41"/>
      <c r="H38" s="41"/>
      <c r="I38" s="10"/>
      <c r="J38" s="10"/>
      <c r="K38" s="10"/>
      <c r="L38" s="10"/>
    </row>
    <row r="40" spans="1:12" x14ac:dyDescent="0.25">
      <c r="A40" t="s">
        <v>10</v>
      </c>
      <c r="D40" t="s">
        <v>11</v>
      </c>
    </row>
  </sheetData>
  <sheetProtection password="CAA1" sheet="1" objects="1" scenarios="1"/>
  <mergeCells count="4">
    <mergeCell ref="A3:G3"/>
    <mergeCell ref="G35:H35"/>
    <mergeCell ref="G36:H36"/>
    <mergeCell ref="G37:H37"/>
  </mergeCells>
  <pageMargins left="0.7" right="0.7" top="0.78740157499999996" bottom="0.78740157499999996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"/>
  <sheetViews>
    <sheetView topLeftCell="A7" zoomScaleNormal="100" workbookViewId="0">
      <selection activeCell="E15" sqref="E15"/>
    </sheetView>
  </sheetViews>
  <sheetFormatPr defaultRowHeight="15" x14ac:dyDescent="0.25"/>
  <cols>
    <col min="1" max="1" width="47.7109375" customWidth="1"/>
    <col min="2" max="3" width="24" customWidth="1"/>
    <col min="4" max="4" width="29.85546875" customWidth="1"/>
    <col min="5" max="5" width="27.5703125" customWidth="1"/>
  </cols>
  <sheetData>
    <row r="1" spans="1:16" x14ac:dyDescent="0.25">
      <c r="A1" t="s">
        <v>172</v>
      </c>
    </row>
    <row r="2" spans="1:16" x14ac:dyDescent="0.25">
      <c r="A2" t="s">
        <v>173</v>
      </c>
    </row>
    <row r="3" spans="1:16" ht="30" customHeight="1" x14ac:dyDescent="0.3">
      <c r="A3" s="247" t="s">
        <v>183</v>
      </c>
      <c r="B3" s="247"/>
      <c r="C3" s="247"/>
      <c r="D3" s="247"/>
    </row>
    <row r="5" spans="1:16" ht="15.75" thickBot="1" x14ac:dyDescent="0.3">
      <c r="A5" s="12"/>
    </row>
    <row r="6" spans="1:16" ht="66" customHeight="1" thickBot="1" x14ac:dyDescent="0.3">
      <c r="A6" s="94" t="s">
        <v>53</v>
      </c>
      <c r="B6" s="95" t="s">
        <v>54</v>
      </c>
      <c r="C6" s="96" t="s">
        <v>169</v>
      </c>
      <c r="D6" s="97" t="s">
        <v>214</v>
      </c>
      <c r="E6" s="98" t="s">
        <v>215</v>
      </c>
      <c r="P6" t="s">
        <v>13</v>
      </c>
    </row>
    <row r="7" spans="1:16" ht="27" customHeight="1" thickBot="1" x14ac:dyDescent="0.3">
      <c r="A7" s="185" t="s">
        <v>55</v>
      </c>
      <c r="B7" s="66" t="s">
        <v>56</v>
      </c>
      <c r="C7" s="66">
        <v>5700</v>
      </c>
      <c r="D7" s="192"/>
      <c r="E7" s="67">
        <f>C7*D7</f>
        <v>0</v>
      </c>
    </row>
    <row r="8" spans="1:16" ht="27" customHeight="1" thickBot="1" x14ac:dyDescent="0.3">
      <c r="A8" s="186" t="s">
        <v>57</v>
      </c>
      <c r="B8" s="68" t="s">
        <v>58</v>
      </c>
      <c r="C8" s="68">
        <v>9340</v>
      </c>
      <c r="D8" s="193"/>
      <c r="E8" s="67">
        <f t="shared" ref="E8:E13" si="0">C8*D8</f>
        <v>0</v>
      </c>
    </row>
    <row r="9" spans="1:16" ht="23.25" customHeight="1" thickBot="1" x14ac:dyDescent="0.3">
      <c r="A9" s="186" t="s">
        <v>59</v>
      </c>
      <c r="B9" s="68" t="s">
        <v>60</v>
      </c>
      <c r="C9" s="68">
        <v>900</v>
      </c>
      <c r="D9" s="193"/>
      <c r="E9" s="67">
        <f t="shared" si="0"/>
        <v>0</v>
      </c>
    </row>
    <row r="10" spans="1:16" ht="27" customHeight="1" thickBot="1" x14ac:dyDescent="0.3">
      <c r="A10" s="186" t="s">
        <v>61</v>
      </c>
      <c r="B10" s="68" t="s">
        <v>62</v>
      </c>
      <c r="C10" s="68">
        <v>480</v>
      </c>
      <c r="D10" s="193"/>
      <c r="E10" s="67">
        <f t="shared" si="0"/>
        <v>0</v>
      </c>
    </row>
    <row r="11" spans="1:16" ht="25.5" customHeight="1" thickBot="1" x14ac:dyDescent="0.3">
      <c r="A11" s="186" t="s">
        <v>63</v>
      </c>
      <c r="B11" s="68" t="s">
        <v>64</v>
      </c>
      <c r="C11" s="157">
        <v>980</v>
      </c>
      <c r="D11" s="193"/>
      <c r="E11" s="67">
        <f t="shared" si="0"/>
        <v>0</v>
      </c>
    </row>
    <row r="12" spans="1:16" ht="30" customHeight="1" thickBot="1" x14ac:dyDescent="0.3">
      <c r="A12" s="186" t="s">
        <v>65</v>
      </c>
      <c r="B12" s="68" t="s">
        <v>66</v>
      </c>
      <c r="C12" s="157">
        <v>32</v>
      </c>
      <c r="D12" s="193"/>
      <c r="E12" s="67">
        <f t="shared" si="0"/>
        <v>0</v>
      </c>
    </row>
    <row r="13" spans="1:16" ht="29.25" customHeight="1" thickBot="1" x14ac:dyDescent="0.3">
      <c r="A13" s="187" t="s">
        <v>103</v>
      </c>
      <c r="B13" s="188" t="s">
        <v>102</v>
      </c>
      <c r="C13" s="189">
        <v>0</v>
      </c>
      <c r="D13" s="194"/>
      <c r="E13" s="67">
        <f t="shared" si="0"/>
        <v>0</v>
      </c>
    </row>
    <row r="14" spans="1:16" ht="24.95" customHeight="1" x14ac:dyDescent="0.25">
      <c r="A14" s="190" t="s">
        <v>216</v>
      </c>
      <c r="B14" s="191"/>
      <c r="C14" s="191"/>
      <c r="D14" s="196"/>
      <c r="E14" s="198">
        <f>SUM(E7:E13)</f>
        <v>0</v>
      </c>
    </row>
    <row r="15" spans="1:16" ht="20.100000000000001" customHeight="1" x14ac:dyDescent="0.25">
      <c r="A15" s="250" t="s">
        <v>6</v>
      </c>
      <c r="B15" s="251"/>
      <c r="C15" s="251"/>
      <c r="D15" s="24"/>
      <c r="E15" s="195">
        <f>E14*0.21</f>
        <v>0</v>
      </c>
    </row>
    <row r="16" spans="1:16" ht="20.100000000000001" customHeight="1" thickBot="1" x14ac:dyDescent="0.3">
      <c r="A16" s="252" t="s">
        <v>217</v>
      </c>
      <c r="B16" s="253"/>
      <c r="C16" s="253"/>
      <c r="D16" s="69"/>
      <c r="E16" s="70">
        <f>SUM(E14:E15)</f>
        <v>0</v>
      </c>
    </row>
    <row r="17" spans="1:2" x14ac:dyDescent="0.25">
      <c r="A17" t="s">
        <v>10</v>
      </c>
      <c r="B17" t="s">
        <v>11</v>
      </c>
    </row>
  </sheetData>
  <mergeCells count="3">
    <mergeCell ref="A3:D3"/>
    <mergeCell ref="A15:C15"/>
    <mergeCell ref="A16:C16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rozpis zařízení</vt:lpstr>
      <vt:lpstr>druhy úklidů</vt:lpstr>
      <vt:lpstr>rozpis ploch objektů</vt:lpstr>
      <vt:lpstr>jednotkové ceny úklidů</vt:lpstr>
      <vt:lpstr>jednotkové ceny hyg. prostř.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2018-07-26T11:53:43Z</cp:lastPrinted>
  <dcterms:created xsi:type="dcterms:W3CDTF">2015-08-04T12:09:37Z</dcterms:created>
  <dcterms:modified xsi:type="dcterms:W3CDTF">2018-08-07T06:42:25Z</dcterms:modified>
</cp:coreProperties>
</file>